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ctrProps/ctrProp7.xml" ContentType="application/vnd.ms-excel.controlproperties+xml"/>
  <Override PartName="/xl/ctrProps/ctrProp8.xml" ContentType="application/vnd.ms-excel.controlproperties+xml"/>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7231" codeName="{E757BCB4-07E6-AE0B-56E0-F0EEF7A6E26C}"/>
  <workbookPr codeName="ThisWorkbook" defaultThemeVersion="124226"/>
  <mc:AlternateContent xmlns:mc="http://schemas.openxmlformats.org/markup-compatibility/2006">
    <mc:Choice Requires="x15">
      <x15ac:absPath xmlns:x15ac="http://schemas.microsoft.com/office/spreadsheetml/2010/11/ac" url="https://d.docs.live.net/ebe7a54b74e80642/Documents/MattsDocs/Ski/FSA/2024 Steamboat/Database/"/>
    </mc:Choice>
  </mc:AlternateContent>
  <bookViews>
    <workbookView xWindow="8835" yWindow="180" windowWidth="11985" windowHeight="10920" tabRatio="890" firstSheet="1" activeTab="1"/>
  </bookViews>
  <sheets>
    <sheet name="START" sheetId="292" state="hidden" r:id="rId3"/>
    <sheet name="MainSheet" sheetId="112" r:id="rId4"/>
    <sheet name="Awards Report" sheetId="899" r:id="rId5"/>
    <sheet name="Club Medal Report" sheetId="898" r:id="rId6"/>
    <sheet name="Novice" sheetId="291" r:id="rId7"/>
    <sheet name="Team Relay" sheetId="225" r:id="rId8"/>
    <sheet name="Challenge Data" sheetId="824" r:id="rId9"/>
    <sheet name="Womens Alt" sheetId="897" r:id="rId10"/>
    <sheet name="Mens Alt" sheetId="891" r:id="rId11"/>
    <sheet name="Womens SB A" sheetId="896" r:id="rId12"/>
    <sheet name="Womens SB B" sheetId="875" r:id="rId13"/>
    <sheet name="Womens SB C" sheetId="883" r:id="rId14"/>
    <sheet name="Womens SB D" sheetId="884" r:id="rId15"/>
    <sheet name="Womens 17-20" sheetId="872" r:id="rId16"/>
    <sheet name="Womens 21-29" sheetId="871" r:id="rId17"/>
    <sheet name="Womens 30-34" sheetId="870" r:id="rId18"/>
    <sheet name="Womens 35-39" sheetId="869" r:id="rId19"/>
    <sheet name="Womens 40-44" sheetId="868" r:id="rId20"/>
    <sheet name="Womens 45-49" sheetId="867" r:id="rId21"/>
    <sheet name="Womens 50-54" sheetId="866" r:id="rId22"/>
    <sheet name="Womens 55-59" sheetId="865" r:id="rId23"/>
    <sheet name="Womens 60-64" sheetId="864" r:id="rId24"/>
    <sheet name="Womens 65-69" sheetId="863" r:id="rId25"/>
    <sheet name="Womens 70-74" sheetId="862" r:id="rId26"/>
    <sheet name="Womens 75-79" sheetId="861" r:id="rId27"/>
    <sheet name="Womens 80-84" sheetId="860" r:id="rId28"/>
    <sheet name="Womens 85-89" sheetId="859" r:id="rId29"/>
    <sheet name="Mens SB A" sheetId="858" r:id="rId30"/>
    <sheet name="Mens SB B" sheetId="895" r:id="rId31"/>
    <sheet name="Mens SB C" sheetId="885" r:id="rId32"/>
    <sheet name="Mens SB D" sheetId="886" r:id="rId33"/>
    <sheet name="Mens 17-20" sheetId="856" r:id="rId34"/>
    <sheet name="Mens 21-29" sheetId="855" r:id="rId35"/>
    <sheet name="Mens 30-34" sheetId="854" r:id="rId36"/>
    <sheet name="Mens 35-39" sheetId="853" r:id="rId37"/>
    <sheet name="Mens 40-44" sheetId="852" r:id="rId38"/>
    <sheet name="Mens 45-49" sheetId="851" r:id="rId39"/>
    <sheet name="Mens 50-54" sheetId="850" r:id="rId40"/>
    <sheet name="Mens 55-59" sheetId="849" r:id="rId41"/>
    <sheet name="Mens 60-64" sheetId="848" r:id="rId42"/>
    <sheet name="Mens 65-69" sheetId="847" r:id="rId43"/>
    <sheet name="Mens 70-74" sheetId="846" r:id="rId44"/>
    <sheet name="Mens 75-79" sheetId="845" r:id="rId45"/>
    <sheet name="Mens 80-84" sheetId="844" r:id="rId46"/>
    <sheet name="Mens 85-89" sheetId="843" r:id="rId47"/>
    <sheet name="RaceTemplate" sheetId="113" r:id="rId48"/>
    <sheet name="SnowBoard" sheetId="603" r:id="rId49"/>
    <sheet name="fsa" sheetId="894" r:id="rId50"/>
  </sheets>
  <definedNames>
    <definedName name="_xlnm._FilterDatabase" localSheetId="47" hidden="1">fsa!$A$1:$AC$156</definedName>
    <definedName name="CountCheck">MainSheet!$B$13</definedName>
    <definedName name="_xlnm.Print_Area" localSheetId="2">'Awards Report'!$A$1:$F$104</definedName>
    <definedName name="_xlnm.Print_Area" localSheetId="3">'Club Medal Report'!$A$1:$F$25</definedName>
    <definedName name="_xlnm.Print_Area" localSheetId="4">Novice!$A$1:$G$42</definedName>
    <definedName name="_xlnm.Print_Area" localSheetId="5">'Team Relay'!$A$1:$G$48</definedName>
    <definedName name="_xlnm.Print_Titles" localSheetId="2">'Awards Report'!$1:$3</definedName>
    <definedName name="_xlnm.Print_Titles" localSheetId="3">'Club Medal Report'!$1:$3</definedName>
    <definedName name="_xlnm.Print_Titles" localSheetId="4">Novice!$1:$3</definedName>
    <definedName name="_xlnm.Print_Titles" localSheetId="5">'Team Relay'!$1:$3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12" l="1"/>
</calcChain>
</file>

<file path=xl/sharedStrings.xml><?xml version="1.0" encoding="utf-8"?>
<sst xmlns="http://schemas.openxmlformats.org/spreadsheetml/2006/main" count="5204" uniqueCount="827">
  <si>
    <t>Herb Schnoetzinger</t>
  </si>
  <si>
    <t>All race data from "fsa" will be copied into each race sheet.</t>
  </si>
  <si>
    <t>PRINT RACE SHEETS FOR RACE CHAIR REVIEW OF RESULTS - MAKE CORRECTIONS AS NEEDED. RE-RUN LINES 9-15 AS NEEDED TO UPDATE SHEETS WITH CHANGES.</t>
  </si>
  <si>
    <t>SB Challenge Races</t>
  </si>
  <si>
    <t>Each class is worth 100 first place club points (see Race Rules for explanation)</t>
  </si>
  <si>
    <t>Novice</t>
  </si>
  <si>
    <t>HEAT</t>
  </si>
  <si>
    <t>EDIT RACE LOCATION AND YEAR ON THIS SHEET. GOTO "MAINSHEET", VERIFY CLUB SEEDING AND CLUB RACE CHAIRS' NAMES, SORTED BY CLUB SEED.</t>
  </si>
  <si>
    <t>MERGE MOUNTAIN CSV FILES INTO ONE FILE (M AND W, A AND S) AND VERIFY FILE IS FORMATTED CORRECTLY, VALIDATE RACE RESULTS (EVERYONE HAS AT LEAST ONE TIME) IN THIS FILE BEFORE PROCEEDING TO NEXT STEP.</t>
  </si>
  <si>
    <t>VERIFY INDIVIDUAL RACE POINTS (COL B) POPULATED ON RACE SHEETS CORRECTLY!</t>
  </si>
  <si>
    <t>Program will POPULATE and SORT the race results on the Mainsheet and Challenge Data (totals of all challenge races) sheets.</t>
  </si>
  <si>
    <t>Club Race Chairs</t>
  </si>
  <si>
    <t>Handicap</t>
  </si>
  <si>
    <t>RED</t>
  </si>
  <si>
    <t>BLUE</t>
  </si>
  <si>
    <t>PLACE</t>
  </si>
  <si>
    <t>POINTS</t>
  </si>
  <si>
    <t>BIB</t>
  </si>
  <si>
    <t>CLASS</t>
  </si>
  <si>
    <t>TEAM</t>
  </si>
  <si>
    <t>NAME</t>
  </si>
  <si>
    <t>TIME</t>
  </si>
  <si>
    <t>R HDCP</t>
  </si>
  <si>
    <t>B HDCP</t>
  </si>
  <si>
    <t>MEDAL</t>
  </si>
  <si>
    <t>Team</t>
  </si>
  <si>
    <t>Wichita</t>
  </si>
  <si>
    <t>Topeka</t>
  </si>
  <si>
    <t>Columbia</t>
  </si>
  <si>
    <t>Tulsa</t>
  </si>
  <si>
    <t>Oklahoma City</t>
  </si>
  <si>
    <t>Kansas City</t>
  </si>
  <si>
    <t>Omaha</t>
  </si>
  <si>
    <t>CLUB</t>
  </si>
  <si>
    <t>F</t>
  </si>
  <si>
    <t>TOTAL</t>
  </si>
  <si>
    <t>Cornhuskers</t>
  </si>
  <si>
    <t>Place</t>
  </si>
  <si>
    <t>Club</t>
  </si>
  <si>
    <t>Code</t>
  </si>
  <si>
    <t>NAMES</t>
  </si>
  <si>
    <t>Flatland Ski Association</t>
  </si>
  <si>
    <t xml:space="preserve"> </t>
  </si>
  <si>
    <t>Generate the Club Medal Count Report and Challenge Race Awards Reports.</t>
  </si>
  <si>
    <t>CHALLANGE MEDAL AWARD SHEET</t>
  </si>
  <si>
    <t>CLUB MEDAL COUNT SHEET</t>
  </si>
  <si>
    <t>GOLD</t>
  </si>
  <si>
    <t>SILVER</t>
  </si>
  <si>
    <t>BRONZE</t>
  </si>
  <si>
    <t>R Par</t>
  </si>
  <si>
    <t>B Par</t>
  </si>
  <si>
    <t>Time</t>
  </si>
  <si>
    <t>Points</t>
  </si>
  <si>
    <t>LEG</t>
  </si>
  <si>
    <t>LAP Time</t>
  </si>
  <si>
    <t>Cum. Time</t>
  </si>
  <si>
    <t>BEST</t>
  </si>
  <si>
    <t>HDCP</t>
  </si>
  <si>
    <t>Saint Louis</t>
  </si>
  <si>
    <t>Reference</t>
  </si>
  <si>
    <t>race</t>
  </si>
  <si>
    <t>age</t>
  </si>
  <si>
    <t>EVENT</t>
  </si>
  <si>
    <t>NASTAR</t>
  </si>
  <si>
    <t>PLATINUM</t>
  </si>
  <si>
    <t>SHOW</t>
  </si>
  <si>
    <t>Program will populate and sort Club Seeding on race sheets.</t>
  </si>
  <si>
    <t>Program will award RACE points to each racer based on position finished in class. Column "B" on all race sheets.</t>
  </si>
  <si>
    <t>Program will award CLUB points to each ski club based on total RACE points earned within each class. Column "P" on all race sheets.</t>
  </si>
  <si>
    <t>Open File box will open, locate file and program will import Challenge race (CSV) file for verification and editing.</t>
  </si>
  <si>
    <t>PL</t>
  </si>
  <si>
    <t>Pts</t>
  </si>
  <si>
    <t>M</t>
  </si>
  <si>
    <t>Total</t>
  </si>
  <si>
    <t>85-89</t>
  </si>
  <si>
    <t>80-84</t>
  </si>
  <si>
    <t>75-79</t>
  </si>
  <si>
    <t>70-74</t>
  </si>
  <si>
    <t>65-69</t>
  </si>
  <si>
    <t>60-64</t>
  </si>
  <si>
    <t>55-59</t>
  </si>
  <si>
    <t>50-54</t>
  </si>
  <si>
    <t>45-49</t>
  </si>
  <si>
    <t>40-44</t>
  </si>
  <si>
    <t>35-39</t>
  </si>
  <si>
    <t>30-34</t>
  </si>
  <si>
    <t>17-20</t>
  </si>
  <si>
    <t>21-19</t>
  </si>
  <si>
    <t>Women's Challenge Races</t>
  </si>
  <si>
    <t>Men's Challenge Races</t>
  </si>
  <si>
    <t>Totals</t>
  </si>
  <si>
    <t>Date:</t>
  </si>
  <si>
    <t>CLUB RACE CHAIRS</t>
  </si>
  <si>
    <t>Sub-total</t>
  </si>
  <si>
    <t>Team Relay Race</t>
  </si>
  <si>
    <t>ICR</t>
  </si>
  <si>
    <t>SCR</t>
  </si>
  <si>
    <t>W-ICR</t>
  </si>
  <si>
    <t>M-ICR</t>
  </si>
  <si>
    <t>RELAY</t>
  </si>
  <si>
    <t xml:space="preserve">Mens </t>
  </si>
  <si>
    <t>21-29</t>
  </si>
  <si>
    <t xml:space="preserve">Womens </t>
  </si>
  <si>
    <t>The FSA Annual Event results approved by club chairs:</t>
  </si>
  <si>
    <t>ANNUAL RACE RESULTS</t>
  </si>
  <si>
    <t>FLATLAND SKI ASSOCIATION</t>
  </si>
  <si>
    <t>Pts.</t>
  </si>
  <si>
    <t>INPUT TEAM RELAY AND OPEN RACE DATA, AND CALCULATE CLUB POINTS BEFORE  PROCEEDING TO NEXT STEP.</t>
  </si>
  <si>
    <t>W A</t>
  </si>
  <si>
    <t>W B</t>
  </si>
  <si>
    <t>M A</t>
  </si>
  <si>
    <t>M B</t>
  </si>
  <si>
    <t>SB A</t>
  </si>
  <si>
    <t>SB B</t>
  </si>
  <si>
    <t>1. MANUAL EDIT STEP</t>
  </si>
  <si>
    <t>3. MANUAL EDIT STEP</t>
  </si>
  <si>
    <t>5. MANUAL EDIT STEP</t>
  </si>
  <si>
    <t>7. MANUAL EDIT STEP</t>
  </si>
  <si>
    <t>9. MANUAL EDIT STEP</t>
  </si>
  <si>
    <t>11. MANUAL EDIT STEP</t>
  </si>
  <si>
    <t>13. MANUAL EDIT STEP</t>
  </si>
  <si>
    <t>Mike Williams</t>
  </si>
  <si>
    <t>Michael Messimore</t>
  </si>
  <si>
    <t>W C</t>
  </si>
  <si>
    <t>W D</t>
  </si>
  <si>
    <t>M C</t>
  </si>
  <si>
    <t>M D</t>
  </si>
  <si>
    <t>SB C</t>
  </si>
  <si>
    <t>SB D</t>
  </si>
  <si>
    <t>Hollis Anderson</t>
  </si>
  <si>
    <t>2-OMH</t>
  </si>
  <si>
    <t>Phil Bintz</t>
  </si>
  <si>
    <t>St. Louis</t>
  </si>
  <si>
    <t>DONE</t>
  </si>
  <si>
    <t>Dan Griffith</t>
  </si>
  <si>
    <t>Jamie Lewis</t>
  </si>
  <si>
    <t>Ryan Breding</t>
  </si>
  <si>
    <t>Andrea Adams</t>
  </si>
  <si>
    <t>Donnie Williams</t>
  </si>
  <si>
    <t>Larisa Zhurav</t>
  </si>
  <si>
    <t>Sergei Snapkovsky</t>
  </si>
  <si>
    <t>Jon Springer</t>
  </si>
  <si>
    <t>Amber Williams</t>
  </si>
  <si>
    <t>Kyle Roberts</t>
  </si>
  <si>
    <t>Travis Gockel</t>
  </si>
  <si>
    <t>Drue Gockel</t>
  </si>
  <si>
    <t>Scott Atwell</t>
  </si>
  <si>
    <t>Brett Long</t>
  </si>
  <si>
    <t>Mens</t>
  </si>
  <si>
    <t>Womens</t>
  </si>
  <si>
    <t>99-99</t>
  </si>
  <si>
    <t>VERIFY RACE CLASSES ARE POPULATED AND THAT EVERY RACER HAS AT LEAST ONE START RECORDED BEFORE PROCEEDING TO NEXT STEP</t>
  </si>
  <si>
    <t>VERIFY THAT COLUMNS AA (BEST HCAP), AB (BEST MEDAL) AND AC (RACER NAME) ON SHEET "fsa" ARE FORMATTED CORRECTLY BEFORE PROCEEDING TO NEXT STEP. DELETE ALL RACERS WITHOUT BEST HCAP NUMBER. ENTER PACE SETTER INFO AFTER PRESSING THE POPULATE BUTTON.</t>
  </si>
  <si>
    <t>Tiffanie Walters</t>
  </si>
  <si>
    <t>5-KCS</t>
  </si>
  <si>
    <t>Kelli Kinnamon</t>
  </si>
  <si>
    <t>1-TLS</t>
  </si>
  <si>
    <t>3-CRN</t>
  </si>
  <si>
    <t>4-WCH</t>
  </si>
  <si>
    <t>6-STL</t>
  </si>
  <si>
    <t>7-OKC</t>
  </si>
  <si>
    <t>8-TOP</t>
  </si>
  <si>
    <t>9-COL</t>
  </si>
  <si>
    <t>Ron Acker</t>
  </si>
  <si>
    <t>Lewis</t>
  </si>
  <si>
    <t>Lewis Moser</t>
  </si>
  <si>
    <t>Jack Kramer</t>
  </si>
  <si>
    <t>Steamboat</t>
  </si>
  <si>
    <t>Last Name</t>
  </si>
  <si>
    <t>First Name</t>
  </si>
  <si>
    <t>Initial</t>
  </si>
  <si>
    <t>Address</t>
  </si>
  <si>
    <t>City</t>
  </si>
  <si>
    <t>State</t>
  </si>
  <si>
    <t>Zip</t>
  </si>
  <si>
    <t>Birthdate</t>
  </si>
  <si>
    <t>Race Age</t>
  </si>
  <si>
    <t>Gender</t>
  </si>
  <si>
    <t>Club Code</t>
  </si>
  <si>
    <t>Mullinax</t>
  </si>
  <si>
    <t>ok</t>
  </si>
  <si>
    <t>A-Falt</t>
  </si>
  <si>
    <t>LEW1436</t>
  </si>
  <si>
    <t>Jamie</t>
  </si>
  <si>
    <t>Frisco</t>
  </si>
  <si>
    <t>CO</t>
  </si>
  <si>
    <t>A-FAlt</t>
  </si>
  <si>
    <t>SIM215</t>
  </si>
  <si>
    <t>Simpson</t>
  </si>
  <si>
    <t>Lori</t>
  </si>
  <si>
    <t>Houston</t>
  </si>
  <si>
    <t>TX</t>
  </si>
  <si>
    <t>MIN3</t>
  </si>
  <si>
    <t>Minson</t>
  </si>
  <si>
    <t>Linda</t>
  </si>
  <si>
    <t>MO</t>
  </si>
  <si>
    <t>Neumann</t>
  </si>
  <si>
    <t>Andrea</t>
  </si>
  <si>
    <t xml:space="preserve">Thornton </t>
  </si>
  <si>
    <t>SCH16188</t>
  </si>
  <si>
    <t>Scharosch</t>
  </si>
  <si>
    <t>Kelley</t>
  </si>
  <si>
    <t>Greenwood</t>
  </si>
  <si>
    <t>Wayne</t>
  </si>
  <si>
    <t>Katy</t>
  </si>
  <si>
    <t>A-M85</t>
  </si>
  <si>
    <t>BEN504</t>
  </si>
  <si>
    <t>Benest</t>
  </si>
  <si>
    <t>Lee</t>
  </si>
  <si>
    <t>OK</t>
  </si>
  <si>
    <t>A-M80</t>
  </si>
  <si>
    <t>CON855</t>
  </si>
  <si>
    <t>Connelly</t>
  </si>
  <si>
    <t>Patrick</t>
  </si>
  <si>
    <t>NE</t>
  </si>
  <si>
    <t>HER2216</t>
  </si>
  <si>
    <t>Schnoetzinger</t>
  </si>
  <si>
    <t>Herbert</t>
  </si>
  <si>
    <t>KS</t>
  </si>
  <si>
    <t>ZET79</t>
  </si>
  <si>
    <t>Zetzman</t>
  </si>
  <si>
    <t>Lenexa</t>
  </si>
  <si>
    <t xml:space="preserve">KS </t>
  </si>
  <si>
    <t>WOO283</t>
  </si>
  <si>
    <t>Wood</t>
  </si>
  <si>
    <t>Charles</t>
  </si>
  <si>
    <t>Washington</t>
  </si>
  <si>
    <t>Sensinstaffar</t>
  </si>
  <si>
    <t>Roy</t>
  </si>
  <si>
    <t>owasso</t>
  </si>
  <si>
    <t>A-M75</t>
  </si>
  <si>
    <t>LEW1435 </t>
  </si>
  <si>
    <t>Simon</t>
  </si>
  <si>
    <t>AND1049</t>
  </si>
  <si>
    <t>Anderson</t>
  </si>
  <si>
    <t>Hollis</t>
  </si>
  <si>
    <t>Lincoln</t>
  </si>
  <si>
    <t>BER504</t>
  </si>
  <si>
    <t>Bert</t>
  </si>
  <si>
    <t>Harold</t>
  </si>
  <si>
    <t>Overland Park</t>
  </si>
  <si>
    <t>Gary</t>
  </si>
  <si>
    <t>BUR3314</t>
  </si>
  <si>
    <t>Burden</t>
  </si>
  <si>
    <t>David</t>
  </si>
  <si>
    <t>Glenwood</t>
  </si>
  <si>
    <t>IA</t>
  </si>
  <si>
    <t>Richard</t>
  </si>
  <si>
    <t>Wilson</t>
  </si>
  <si>
    <t>Robert</t>
  </si>
  <si>
    <t>A-M70</t>
  </si>
  <si>
    <t>SED134</t>
  </si>
  <si>
    <t>Sedlak</t>
  </si>
  <si>
    <t>John</t>
  </si>
  <si>
    <t>Marsh</t>
  </si>
  <si>
    <t>Max</t>
  </si>
  <si>
    <t>BOC80</t>
  </si>
  <si>
    <t>Bockhorn</t>
  </si>
  <si>
    <t>Salina</t>
  </si>
  <si>
    <t>LEW1390</t>
  </si>
  <si>
    <t>Henry</t>
  </si>
  <si>
    <t>Blanchard</t>
  </si>
  <si>
    <t>GON9</t>
  </si>
  <si>
    <t>Gonzales</t>
  </si>
  <si>
    <t>Alfred</t>
  </si>
  <si>
    <t>Belton</t>
  </si>
  <si>
    <t>Carter</t>
  </si>
  <si>
    <t>Randy</t>
  </si>
  <si>
    <t>Norman</t>
  </si>
  <si>
    <t>Bill</t>
  </si>
  <si>
    <t>BRA475</t>
  </si>
  <si>
    <t>Branum</t>
  </si>
  <si>
    <t>Scott</t>
  </si>
  <si>
    <t>WAL1192</t>
  </si>
  <si>
    <t>Walter</t>
  </si>
  <si>
    <t>Elias</t>
  </si>
  <si>
    <t>Johnson</t>
  </si>
  <si>
    <t>Mark</t>
  </si>
  <si>
    <t>PIC395</t>
  </si>
  <si>
    <t xml:space="preserve">Pickard </t>
  </si>
  <si>
    <t>Prairie Village</t>
  </si>
  <si>
    <t>PAR1062</t>
  </si>
  <si>
    <t>Parker</t>
  </si>
  <si>
    <t>Dale</t>
  </si>
  <si>
    <t>Leawood</t>
  </si>
  <si>
    <t>Mission</t>
  </si>
  <si>
    <t>Minear</t>
  </si>
  <si>
    <t>Blue Springs</t>
  </si>
  <si>
    <t>Buder</t>
  </si>
  <si>
    <t>Tom</t>
  </si>
  <si>
    <t>Steamboat Springs, Co</t>
  </si>
  <si>
    <t>Co</t>
  </si>
  <si>
    <t>A-M65</t>
  </si>
  <si>
    <t>MCC5327</t>
  </si>
  <si>
    <t>McCracken</t>
  </si>
  <si>
    <t>Ralston</t>
  </si>
  <si>
    <t>WIL812</t>
  </si>
  <si>
    <t>Williams</t>
  </si>
  <si>
    <t>Mike</t>
  </si>
  <si>
    <t>LIberty</t>
  </si>
  <si>
    <t>SCH7690</t>
  </si>
  <si>
    <t>Schnabel</t>
  </si>
  <si>
    <t>KANSAS CITY</t>
  </si>
  <si>
    <t xml:space="preserve">MO </t>
  </si>
  <si>
    <t>ACK41</t>
  </si>
  <si>
    <t>Acker</t>
  </si>
  <si>
    <t>Ron</t>
  </si>
  <si>
    <t>Farmington</t>
  </si>
  <si>
    <t>WAL5299</t>
  </si>
  <si>
    <t>Walker</t>
  </si>
  <si>
    <t>J Glenn</t>
  </si>
  <si>
    <t>Holt</t>
  </si>
  <si>
    <t>Dennis</t>
  </si>
  <si>
    <t>GHI10  </t>
  </si>
  <si>
    <t>Ghilino</t>
  </si>
  <si>
    <t>Paul</t>
  </si>
  <si>
    <t>Orland</t>
  </si>
  <si>
    <t>Moore</t>
  </si>
  <si>
    <t>WAR2688</t>
  </si>
  <si>
    <t>Ward</t>
  </si>
  <si>
    <t>Daniel</t>
  </si>
  <si>
    <t>Lees Summit</t>
  </si>
  <si>
    <t>SAL901</t>
  </si>
  <si>
    <t>Salinas</t>
  </si>
  <si>
    <t>Ruben</t>
  </si>
  <si>
    <t>Denton</t>
  </si>
  <si>
    <t>Yarnall</t>
  </si>
  <si>
    <t>broken arrow</t>
  </si>
  <si>
    <t>PAR143</t>
  </si>
  <si>
    <t>Parrish</t>
  </si>
  <si>
    <t>Shawnee</t>
  </si>
  <si>
    <t>Neal</t>
  </si>
  <si>
    <t>Chris</t>
  </si>
  <si>
    <t>Broken Arrow</t>
  </si>
  <si>
    <t>Gockel</t>
  </si>
  <si>
    <t>Deal</t>
  </si>
  <si>
    <t>Tim</t>
  </si>
  <si>
    <t>WED103</t>
  </si>
  <si>
    <t>Wedlan</t>
  </si>
  <si>
    <t>Steve</t>
  </si>
  <si>
    <t>Edmond</t>
  </si>
  <si>
    <t>Stamatoyannakis</t>
  </si>
  <si>
    <t>Stelios</t>
  </si>
  <si>
    <t>A-M60</t>
  </si>
  <si>
    <t>BIN29</t>
  </si>
  <si>
    <t>Bintz</t>
  </si>
  <si>
    <t>Phil</t>
  </si>
  <si>
    <t>Neola</t>
  </si>
  <si>
    <t>STA1164</t>
  </si>
  <si>
    <t>Starr</t>
  </si>
  <si>
    <t>WHI81</t>
  </si>
  <si>
    <t>White</t>
  </si>
  <si>
    <t>Independence</t>
  </si>
  <si>
    <t>Dan</t>
  </si>
  <si>
    <t>NOL450</t>
  </si>
  <si>
    <t>Nollert</t>
  </si>
  <si>
    <t>Matthias</t>
  </si>
  <si>
    <t>Harrell</t>
  </si>
  <si>
    <t>Stillwater</t>
  </si>
  <si>
    <t>HIG681</t>
  </si>
  <si>
    <t>Higgins</t>
  </si>
  <si>
    <t>Donald</t>
  </si>
  <si>
    <t>bixby</t>
  </si>
  <si>
    <t>Krinsky</t>
  </si>
  <si>
    <t>Jeff</t>
  </si>
  <si>
    <t>Superior</t>
  </si>
  <si>
    <t>ESZ1</t>
  </si>
  <si>
    <t>Eszter</t>
  </si>
  <si>
    <t>Adrian</t>
  </si>
  <si>
    <t>GES100</t>
  </si>
  <si>
    <t>Geske</t>
  </si>
  <si>
    <t>Shelton</t>
  </si>
  <si>
    <t>Brett</t>
  </si>
  <si>
    <t>Owasso</t>
  </si>
  <si>
    <t>Adams</t>
  </si>
  <si>
    <t>HOO559</t>
  </si>
  <si>
    <t>Hood</t>
  </si>
  <si>
    <t>Alan</t>
  </si>
  <si>
    <t>Norfolk</t>
  </si>
  <si>
    <t>VA</t>
  </si>
  <si>
    <t>Foster</t>
  </si>
  <si>
    <t>Garrigan</t>
  </si>
  <si>
    <t>Jon</t>
  </si>
  <si>
    <t>Council Bluffs</t>
  </si>
  <si>
    <t>BRA505</t>
  </si>
  <si>
    <t>Larry</t>
  </si>
  <si>
    <t>Orlando</t>
  </si>
  <si>
    <t>FL</t>
  </si>
  <si>
    <t>Engstorm</t>
  </si>
  <si>
    <t>Monroe</t>
  </si>
  <si>
    <t>CT</t>
  </si>
  <si>
    <t>ZOE16</t>
  </si>
  <si>
    <t>Zoesch</t>
  </si>
  <si>
    <t>Gordon</t>
  </si>
  <si>
    <t>Messimore</t>
  </si>
  <si>
    <t>Michael</t>
  </si>
  <si>
    <t>A-M55</t>
  </si>
  <si>
    <t>RIE558 </t>
  </si>
  <si>
    <t>Rietman</t>
  </si>
  <si>
    <t>Joseph</t>
  </si>
  <si>
    <t>MOR4459</t>
  </si>
  <si>
    <t>Morgan</t>
  </si>
  <si>
    <t>Lexington</t>
  </si>
  <si>
    <t>ATW33</t>
  </si>
  <si>
    <t>Atwell</t>
  </si>
  <si>
    <t>Weatherby Lake</t>
  </si>
  <si>
    <t>Simonton</t>
  </si>
  <si>
    <t>MOS730</t>
  </si>
  <si>
    <t>Moser</t>
  </si>
  <si>
    <t>ING151</t>
  </si>
  <si>
    <t>Ingram</t>
  </si>
  <si>
    <t>Todd</t>
  </si>
  <si>
    <t>WOO246</t>
  </si>
  <si>
    <t>Woolford</t>
  </si>
  <si>
    <t>Ronald</t>
  </si>
  <si>
    <t>Travis</t>
  </si>
  <si>
    <t>Troy</t>
  </si>
  <si>
    <t>STE7071</t>
  </si>
  <si>
    <t>Stephan</t>
  </si>
  <si>
    <t>Vincent</t>
  </si>
  <si>
    <t>McDaniel</t>
  </si>
  <si>
    <t>Ken</t>
  </si>
  <si>
    <t>Dynes</t>
  </si>
  <si>
    <t>Fredericksburg</t>
  </si>
  <si>
    <t>KNE139</t>
  </si>
  <si>
    <t>Knechtel</t>
  </si>
  <si>
    <t>Matthew</t>
  </si>
  <si>
    <t>A-M50</t>
  </si>
  <si>
    <t>MIC1590</t>
  </si>
  <si>
    <t>Michelson</t>
  </si>
  <si>
    <t>WAL3969</t>
  </si>
  <si>
    <t>Walters</t>
  </si>
  <si>
    <t>Rett</t>
  </si>
  <si>
    <t xml:space="preserve">Lincoln </t>
  </si>
  <si>
    <t>GIL18</t>
  </si>
  <si>
    <t>Gilges</t>
  </si>
  <si>
    <t>WOO819</t>
  </si>
  <si>
    <t>Wooten</t>
  </si>
  <si>
    <t>Zachary</t>
  </si>
  <si>
    <t>Arford</t>
  </si>
  <si>
    <t>Norton</t>
  </si>
  <si>
    <t>ELS105</t>
  </si>
  <si>
    <t>Elsberry</t>
  </si>
  <si>
    <t>Evan</t>
  </si>
  <si>
    <t>A-M45</t>
  </si>
  <si>
    <t>Sicard</t>
  </si>
  <si>
    <t>Theo</t>
  </si>
  <si>
    <t>SNA81</t>
  </si>
  <si>
    <t>Snapkovsky</t>
  </si>
  <si>
    <t>Sergei</t>
  </si>
  <si>
    <t xml:space="preserve">Prairie Village </t>
  </si>
  <si>
    <t>BRE2650</t>
  </si>
  <si>
    <t>Breding</t>
  </si>
  <si>
    <t>Ryan</t>
  </si>
  <si>
    <t>Sophy III</t>
  </si>
  <si>
    <t>Martens</t>
  </si>
  <si>
    <t>Chad</t>
  </si>
  <si>
    <t>Palmyra</t>
  </si>
  <si>
    <t>Vandyke</t>
  </si>
  <si>
    <t>tulsa</t>
  </si>
  <si>
    <t>O Dell</t>
  </si>
  <si>
    <t>Mounds</t>
  </si>
  <si>
    <t>McAdams</t>
  </si>
  <si>
    <t>Marshall</t>
  </si>
  <si>
    <t>A-M40</t>
  </si>
  <si>
    <t>Raitman</t>
  </si>
  <si>
    <t>Brian</t>
  </si>
  <si>
    <t>Breckenridge</t>
  </si>
  <si>
    <t>STO1378</t>
  </si>
  <si>
    <t>Stolarsky</t>
  </si>
  <si>
    <t>Oleg</t>
  </si>
  <si>
    <t>GRI1595</t>
  </si>
  <si>
    <t>Griffith</t>
  </si>
  <si>
    <t>Joshua</t>
  </si>
  <si>
    <t>Kevin</t>
  </si>
  <si>
    <t>Denver</t>
  </si>
  <si>
    <t>A-M35</t>
  </si>
  <si>
    <t>GOC61</t>
  </si>
  <si>
    <t>Boulder</t>
  </si>
  <si>
    <t>Berard</t>
  </si>
  <si>
    <t>Hall</t>
  </si>
  <si>
    <t>Dak</t>
  </si>
  <si>
    <t>Fair Oaks Ranch</t>
  </si>
  <si>
    <t>A-M30</t>
  </si>
  <si>
    <t>MUS521</t>
  </si>
  <si>
    <t>Music</t>
  </si>
  <si>
    <t>Karl</t>
  </si>
  <si>
    <t>Daytona Beach Shores</t>
  </si>
  <si>
    <t>Robison</t>
  </si>
  <si>
    <t>Eric</t>
  </si>
  <si>
    <t>GOC60</t>
  </si>
  <si>
    <t>Drue</t>
  </si>
  <si>
    <t>LON1233</t>
  </si>
  <si>
    <t>Long</t>
  </si>
  <si>
    <t xml:space="preserve">Springfield </t>
  </si>
  <si>
    <t>Roberts</t>
  </si>
  <si>
    <t>Kyle</t>
  </si>
  <si>
    <t>A-M21</t>
  </si>
  <si>
    <t>Howard</t>
  </si>
  <si>
    <t>WOO636</t>
  </si>
  <si>
    <t>Elizabeth</t>
  </si>
  <si>
    <t>A-F80</t>
  </si>
  <si>
    <t>Hopeman</t>
  </si>
  <si>
    <t>Dolores</t>
  </si>
  <si>
    <t>Mustang</t>
  </si>
  <si>
    <t>CON581</t>
  </si>
  <si>
    <t>Constantine</t>
  </si>
  <si>
    <t>Lynda</t>
  </si>
  <si>
    <t>A-F75</t>
  </si>
  <si>
    <t>CHR5</t>
  </si>
  <si>
    <t>Christensen</t>
  </si>
  <si>
    <t>Raelee</t>
  </si>
  <si>
    <t>WAGONER</t>
  </si>
  <si>
    <t>A-F70</t>
  </si>
  <si>
    <t>LOH142</t>
  </si>
  <si>
    <t xml:space="preserve"> Lohy</t>
  </si>
  <si>
    <t>ARN801</t>
  </si>
  <si>
    <t>Arney</t>
  </si>
  <si>
    <t>Mary</t>
  </si>
  <si>
    <t>Linwood</t>
  </si>
  <si>
    <t>SCH2362</t>
  </si>
  <si>
    <t>Schott</t>
  </si>
  <si>
    <t>Marya</t>
  </si>
  <si>
    <t>A-F65</t>
  </si>
  <si>
    <t>OLE176</t>
  </si>
  <si>
    <t>Oleson</t>
  </si>
  <si>
    <t>Laura</t>
  </si>
  <si>
    <t>Lake Havasu City</t>
  </si>
  <si>
    <t>AZ</t>
  </si>
  <si>
    <t>LIG10</t>
  </si>
  <si>
    <t>Light</t>
  </si>
  <si>
    <t>SCH9224</t>
  </si>
  <si>
    <t>Schmitz</t>
  </si>
  <si>
    <t>Teresa</t>
  </si>
  <si>
    <t>Oro Valley</t>
  </si>
  <si>
    <t>Rebecca</t>
  </si>
  <si>
    <t>A-F60</t>
  </si>
  <si>
    <t>Sweet</t>
  </si>
  <si>
    <t>Cheryl</t>
  </si>
  <si>
    <t>LEW1433</t>
  </si>
  <si>
    <t>THU222</t>
  </si>
  <si>
    <t>Thum-Atwell</t>
  </si>
  <si>
    <t>Sharon</t>
  </si>
  <si>
    <t>HAR6982</t>
  </si>
  <si>
    <t>Harrington</t>
  </si>
  <si>
    <t>Laurie</t>
  </si>
  <si>
    <t>Benbrook</t>
  </si>
  <si>
    <t>Mosher</t>
  </si>
  <si>
    <t>Michelle</t>
  </si>
  <si>
    <t>Olathe</t>
  </si>
  <si>
    <t>A-F55</t>
  </si>
  <si>
    <t>AND3934</t>
  </si>
  <si>
    <t>Sikkar</t>
  </si>
  <si>
    <t>Marianna</t>
  </si>
  <si>
    <t>Willis</t>
  </si>
  <si>
    <t>Haven</t>
  </si>
  <si>
    <t>ROB3578</t>
  </si>
  <si>
    <t>Katie</t>
  </si>
  <si>
    <t>TULSA</t>
  </si>
  <si>
    <t>A-F50</t>
  </si>
  <si>
    <t>REI99</t>
  </si>
  <si>
    <t>Reitz</t>
  </si>
  <si>
    <t>Daphne</t>
  </si>
  <si>
    <t>ADA1117</t>
  </si>
  <si>
    <t>KIEFER</t>
  </si>
  <si>
    <t>Palmeri</t>
  </si>
  <si>
    <t>Christina</t>
  </si>
  <si>
    <t>Whiteley</t>
  </si>
  <si>
    <t>A-F45</t>
  </si>
  <si>
    <t>ZHU27</t>
  </si>
  <si>
    <t>Zhurav</t>
  </si>
  <si>
    <t>Larisa</t>
  </si>
  <si>
    <t>FIE299</t>
  </si>
  <si>
    <t>James</t>
  </si>
  <si>
    <t>Stefanie</t>
  </si>
  <si>
    <t>Forest Park</t>
  </si>
  <si>
    <t>Van Dyke</t>
  </si>
  <si>
    <t>Sasha</t>
  </si>
  <si>
    <t>Jennifer</t>
  </si>
  <si>
    <t>Ashland</t>
  </si>
  <si>
    <t>WIL7762</t>
  </si>
  <si>
    <t>Amber</t>
  </si>
  <si>
    <t>Tigard</t>
  </si>
  <si>
    <t>OR</t>
  </si>
  <si>
    <t>A-F40</t>
  </si>
  <si>
    <t>Liz</t>
  </si>
  <si>
    <t>A-F30</t>
  </si>
  <si>
    <t>WAR781</t>
  </si>
  <si>
    <t>Warren</t>
  </si>
  <si>
    <t>Jessica</t>
  </si>
  <si>
    <t xml:space="preserve">Fair Oaks Ranch </t>
  </si>
  <si>
    <t>Yurkosky</t>
  </si>
  <si>
    <t>A-F21</t>
  </si>
  <si>
    <t>KNE148</t>
  </si>
  <si>
    <t>A-Malt</t>
  </si>
  <si>
    <t>Adam</t>
  </si>
  <si>
    <t>A-MAlt</t>
  </si>
  <si>
    <t>Marincel</t>
  </si>
  <si>
    <t>WAT978</t>
  </si>
  <si>
    <t>Watts</t>
  </si>
  <si>
    <t>Glenpool</t>
  </si>
  <si>
    <t>S-M4</t>
  </si>
  <si>
    <t>ROB127</t>
  </si>
  <si>
    <t>Robinson</t>
  </si>
  <si>
    <t>Craig</t>
  </si>
  <si>
    <t>MES33</t>
  </si>
  <si>
    <t>WIL8489</t>
  </si>
  <si>
    <t>Donnie</t>
  </si>
  <si>
    <t>tigard</t>
  </si>
  <si>
    <t>or</t>
  </si>
  <si>
    <t>S-M3</t>
  </si>
  <si>
    <t>Ian</t>
  </si>
  <si>
    <t xml:space="preserve">Westminster </t>
  </si>
  <si>
    <t>S-M2</t>
  </si>
  <si>
    <t>Springer</t>
  </si>
  <si>
    <t>Mitchell</t>
  </si>
  <si>
    <t>Geoff</t>
  </si>
  <si>
    <t>Bethany</t>
  </si>
  <si>
    <t>S-F</t>
  </si>
  <si>
    <t>Passmore</t>
  </si>
  <si>
    <t>Chelsy</t>
  </si>
  <si>
    <t>Course1</t>
  </si>
  <si>
    <t>Result1</t>
  </si>
  <si>
    <t>Handicap1</t>
  </si>
  <si>
    <t>Medal1</t>
  </si>
  <si>
    <t>Course2</t>
  </si>
  <si>
    <t>Result2</t>
  </si>
  <si>
    <t>Handicap2</t>
  </si>
  <si>
    <t>Medal2</t>
  </si>
  <si>
    <t>BestHCAP</t>
  </si>
  <si>
    <t>BestMedal</t>
  </si>
  <si>
    <t>FullName</t>
  </si>
  <si>
    <t>FSA RACE DIRECTOR:</t>
  </si>
  <si>
    <t>Bib</t>
  </si>
  <si>
    <t>NASTAR ID</t>
  </si>
  <si>
    <t>Discipline</t>
  </si>
  <si>
    <t>Other</t>
  </si>
  <si>
    <t>Ski Club Name</t>
  </si>
  <si>
    <t>Resort</t>
  </si>
  <si>
    <t>A</t>
  </si>
  <si>
    <t>Red</t>
  </si>
  <si>
    <t>-</t>
  </si>
  <si>
    <t>Blue</t>
  </si>
  <si>
    <t>B</t>
  </si>
  <si>
    <t>G</t>
  </si>
  <si>
    <t>DNF</t>
  </si>
  <si>
    <t>S</t>
  </si>
  <si>
    <t>DSQ</t>
  </si>
  <si>
    <t>DNS</t>
  </si>
  <si>
    <t>Stevens</t>
  </si>
  <si>
    <t>Boise</t>
  </si>
  <si>
    <t>ID</t>
  </si>
  <si>
    <t>Novograd</t>
  </si>
  <si>
    <t>Ben</t>
  </si>
  <si>
    <t>Papillion</t>
  </si>
  <si>
    <t>Alt</t>
  </si>
  <si>
    <t>alt</t>
  </si>
  <si>
    <t>Lori Simpson</t>
  </si>
  <si>
    <t>Linda Minson</t>
  </si>
  <si>
    <t>Andrea Neumann</t>
  </si>
  <si>
    <t>Kelley Scharosch</t>
  </si>
  <si>
    <t>M85</t>
  </si>
  <si>
    <t>Wayne Simpson</t>
  </si>
  <si>
    <t>M80</t>
  </si>
  <si>
    <t>Lee Benest</t>
  </si>
  <si>
    <t>Patrick Connelly</t>
  </si>
  <si>
    <t>Herbert Schnoetzinger</t>
  </si>
  <si>
    <t>Wayne Zetzman</t>
  </si>
  <si>
    <t>Charles Wood</t>
  </si>
  <si>
    <t>M75</t>
  </si>
  <si>
    <t>Roy Sensinstaffar</t>
  </si>
  <si>
    <t>Simon Lewis</t>
  </si>
  <si>
    <t>Harold Bert</t>
  </si>
  <si>
    <t>Gary Anderson</t>
  </si>
  <si>
    <t>David Burden</t>
  </si>
  <si>
    <t>Wilson Richard</t>
  </si>
  <si>
    <t>M70</t>
  </si>
  <si>
    <t>John Sedlak</t>
  </si>
  <si>
    <t>Max Marsh</t>
  </si>
  <si>
    <t>Charles Bockhorn</t>
  </si>
  <si>
    <t>Henry Lewis</t>
  </si>
  <si>
    <t>Alfred Gonzales</t>
  </si>
  <si>
    <t>Randy Carter</t>
  </si>
  <si>
    <t>Scott Branum</t>
  </si>
  <si>
    <t>Elias Walter</t>
  </si>
  <si>
    <t xml:space="preserve">John Pickard </t>
  </si>
  <si>
    <t>Dale Parker</t>
  </si>
  <si>
    <t>Wayne Minear</t>
  </si>
  <si>
    <t>M65</t>
  </si>
  <si>
    <t>Tom Buder</t>
  </si>
  <si>
    <t>Mark McCracken</t>
  </si>
  <si>
    <t>Richard Schnabel</t>
  </si>
  <si>
    <t>J Glenn Walker</t>
  </si>
  <si>
    <t>Dennis Holt</t>
  </si>
  <si>
    <t>Paul Ghilino</t>
  </si>
  <si>
    <t>Bill Orland</t>
  </si>
  <si>
    <t>Daniel Ward</t>
  </si>
  <si>
    <t>Ruben Salinas</t>
  </si>
  <si>
    <t>Mike Yarnall</t>
  </si>
  <si>
    <t>Richard Parrish</t>
  </si>
  <si>
    <t>Randy Neal</t>
  </si>
  <si>
    <t>Tim Deal</t>
  </si>
  <si>
    <t>Steve Wedlan</t>
  </si>
  <si>
    <t>M60</t>
  </si>
  <si>
    <t>Stelios Stamatoyannakis</t>
  </si>
  <si>
    <t>Tom Starr</t>
  </si>
  <si>
    <t>David White</t>
  </si>
  <si>
    <t>Matthias Nollert</t>
  </si>
  <si>
    <t>Tom Harrell</t>
  </si>
  <si>
    <t>Donald Higgins</t>
  </si>
  <si>
    <t>Jeff Krinsky</t>
  </si>
  <si>
    <t>Adrian Eszter</t>
  </si>
  <si>
    <t>Dennis Geske</t>
  </si>
  <si>
    <t>Brett Shelton</t>
  </si>
  <si>
    <t>Alan Hood</t>
  </si>
  <si>
    <t>Robert Foster</t>
  </si>
  <si>
    <t>Jon Garrigan</t>
  </si>
  <si>
    <t>Larry Branum</t>
  </si>
  <si>
    <t>Gary Engstorm</t>
  </si>
  <si>
    <t>Gordon Zoesch</t>
  </si>
  <si>
    <t>M55</t>
  </si>
  <si>
    <t>Joseph Rietman</t>
  </si>
  <si>
    <t>Jon Morgan</t>
  </si>
  <si>
    <t>John Simonton</t>
  </si>
  <si>
    <t>Todd Ingram</t>
  </si>
  <si>
    <t>Ronald Woolford</t>
  </si>
  <si>
    <t>Troy Travis</t>
  </si>
  <si>
    <t>Vincent Stephan</t>
  </si>
  <si>
    <t>Ken McDaniel</t>
  </si>
  <si>
    <t>Richard Dynes</t>
  </si>
  <si>
    <t>M50</t>
  </si>
  <si>
    <t>Matthew Knechtel</t>
  </si>
  <si>
    <t>Mark Michelson</t>
  </si>
  <si>
    <t>Rett Walters</t>
  </si>
  <si>
    <t>Gordon Gilges</t>
  </si>
  <si>
    <t>Zachary Wooten</t>
  </si>
  <si>
    <t>Mark Arford</t>
  </si>
  <si>
    <t>M45</t>
  </si>
  <si>
    <t>Evan Elsberry</t>
  </si>
  <si>
    <t>Theo Sicard</t>
  </si>
  <si>
    <t>Paul Sophy III</t>
  </si>
  <si>
    <t>Chad Martens</t>
  </si>
  <si>
    <t>Chris Vandyke</t>
  </si>
  <si>
    <t>Travis O Dell</t>
  </si>
  <si>
    <t>M40</t>
  </si>
  <si>
    <t>Marshall McAdams</t>
  </si>
  <si>
    <t>Brian Raitman</t>
  </si>
  <si>
    <t>Oleg Stolarsky</t>
  </si>
  <si>
    <t>Joshua Sensinstaffar</t>
  </si>
  <si>
    <t>M35</t>
  </si>
  <si>
    <t>Michael Berard</t>
  </si>
  <si>
    <t>M30</t>
  </si>
  <si>
    <t>Dak Hall</t>
  </si>
  <si>
    <t>Karl Music</t>
  </si>
  <si>
    <t>Eric Robison</t>
  </si>
  <si>
    <t>M21</t>
  </si>
  <si>
    <t>Brett Howard</t>
  </si>
  <si>
    <t>F80</t>
  </si>
  <si>
    <t>Elizabeth Wood</t>
  </si>
  <si>
    <t>Dolores Hopeman</t>
  </si>
  <si>
    <t>F75</t>
  </si>
  <si>
    <t>Lynda Constantine</t>
  </si>
  <si>
    <t>F70</t>
  </si>
  <si>
    <t>Raelee Christensen</t>
  </si>
  <si>
    <t>Chris  Lohy</t>
  </si>
  <si>
    <t>Mary Arney</t>
  </si>
  <si>
    <t>Marya Schott</t>
  </si>
  <si>
    <t>F65</t>
  </si>
  <si>
    <t>Laura Oleson</t>
  </si>
  <si>
    <t>Lori Light</t>
  </si>
  <si>
    <t>Teresa Schmitz</t>
  </si>
  <si>
    <t>F60</t>
  </si>
  <si>
    <t>Cheryl Sweet</t>
  </si>
  <si>
    <t>Linda Lewis</t>
  </si>
  <si>
    <t>Teresa Ingram</t>
  </si>
  <si>
    <t>Sharon Thum-Atwell</t>
  </si>
  <si>
    <t>Laurie Harrington</t>
  </si>
  <si>
    <t>Michelle Mosher</t>
  </si>
  <si>
    <t>F55</t>
  </si>
  <si>
    <t>Marianna Sikkar</t>
  </si>
  <si>
    <t>Haven Willis</t>
  </si>
  <si>
    <t>F50</t>
  </si>
  <si>
    <t>Katie Elsberry</t>
  </si>
  <si>
    <t>Daphne Reitz</t>
  </si>
  <si>
    <t>Christina Palmeri</t>
  </si>
  <si>
    <t>F45</t>
  </si>
  <si>
    <t>Elizabeth Whiteley</t>
  </si>
  <si>
    <t>Stefanie James</t>
  </si>
  <si>
    <t>Sasha Van Dyke</t>
  </si>
  <si>
    <t>Jennifer Simpson</t>
  </si>
  <si>
    <t>F40</t>
  </si>
  <si>
    <t>Liz Raitman</t>
  </si>
  <si>
    <t>F30</t>
  </si>
  <si>
    <t>Rebecca Warren</t>
  </si>
  <si>
    <t>Jessica Hall</t>
  </si>
  <si>
    <t>F21</t>
  </si>
  <si>
    <t>Jamie Yurkosky</t>
  </si>
  <si>
    <t>Elizabeth Knechtel</t>
  </si>
  <si>
    <t>Adam Johnson</t>
  </si>
  <si>
    <t>Tom Marincel</t>
  </si>
  <si>
    <t>Richard Watts</t>
  </si>
  <si>
    <t>Craig Robinson</t>
  </si>
  <si>
    <t>Ian Mullinax</t>
  </si>
  <si>
    <t>Geoff Mitchell</t>
  </si>
  <si>
    <t>Chelsy Passmore</t>
  </si>
  <si>
    <t>Kevin Stevens</t>
  </si>
  <si>
    <t>Ben Novograd</t>
  </si>
  <si>
    <t>NO Racers</t>
  </si>
  <si>
    <t>90-99</t>
  </si>
  <si>
    <t>Josh Sensinstaffer</t>
  </si>
  <si>
    <t>Philip Bintz</t>
  </si>
  <si>
    <t>Scott Harter</t>
  </si>
  <si>
    <t>Anne Merriott</t>
  </si>
  <si>
    <t>Dan Rath</t>
  </si>
  <si>
    <t>Dawn McDaniel</t>
  </si>
  <si>
    <t>Geoffrey Mitchell</t>
  </si>
  <si>
    <t>Trey Simonton</t>
  </si>
  <si>
    <t>Eric Robinson</t>
  </si>
  <si>
    <t>Jamie St Dennis</t>
  </si>
  <si>
    <t>NA</t>
  </si>
  <si>
    <t>S-F1</t>
  </si>
  <si>
    <t>Total Club Medals</t>
  </si>
  <si>
    <t>Total Medals</t>
  </si>
  <si>
    <t>Kelly Scharosch</t>
  </si>
  <si>
    <t>Mark Alford</t>
  </si>
  <si>
    <t>John Garrigan</t>
  </si>
  <si>
    <t>Jessica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</si>
</sst>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mm:ss.00"/>
    <numFmt numFmtId="167" formatCode="_(* #,##0.000_);_(* \(#,##0.000\);_(* &quot;-&quot;??_);_(@_)"/>
  </numFmts>
  <fonts count="22">
    <font>
      <sz val="10"/>
      <name val="Arial"/>
      <family val="2"/>
    </font>
    <font>
      <sz val="10"/>
      <color theme="1"/>
      <name val="Arial"/>
      <family val="2"/>
    </font>
    <font>
      <sz val="11"/>
      <color theme="1"/>
      <name val="Calibri"/>
      <family val="2"/>
      <scheme val="minor"/>
    </font>
    <font>
      <sz val="8"/>
      <name val="Arial"/>
      <family val="2"/>
    </font>
    <font>
      <b/>
      <sz val="10"/>
      <name val="Arial"/>
      <family val="2"/>
    </font>
    <font>
      <sz val="10"/>
      <color indexed="10"/>
      <name val="Arial"/>
      <family val="2"/>
    </font>
    <font>
      <b/>
      <u val="single"/>
      <sz val="10"/>
      <name val="Arial"/>
      <family val="2"/>
    </font>
    <font>
      <b/>
      <sz val="11"/>
      <name val="Arial"/>
      <family val="2"/>
    </font>
    <font>
      <u val="single"/>
      <sz val="10"/>
      <name val="Arial"/>
      <family val="2"/>
    </font>
    <font>
      <b/>
      <sz val="12"/>
      <name val="Arial"/>
      <family val="2"/>
    </font>
    <font>
      <b/>
      <sz val="10"/>
      <color indexed="10"/>
      <name val="Arial"/>
      <family val="2"/>
    </font>
    <font>
      <b/>
      <sz val="10"/>
      <color indexed="12"/>
      <name val="Arial"/>
      <family val="2"/>
    </font>
    <font>
      <sz val="16"/>
      <name val="Arial"/>
      <family val="2"/>
    </font>
    <font>
      <b/>
      <sz val="10"/>
      <color indexed="57"/>
      <name val="Arial"/>
      <family val="2"/>
    </font>
    <font>
      <b/>
      <sz val="10"/>
      <color indexed="18"/>
      <name val="Arial"/>
      <family val="2"/>
    </font>
    <font>
      <sz val="14"/>
      <color indexed="9"/>
      <name val="Arial"/>
      <family val="2"/>
    </font>
    <font>
      <sz val="10"/>
      <color indexed="9"/>
      <name val="Arial"/>
      <family val="2"/>
    </font>
    <font>
      <sz val="10"/>
      <name val="Calibri"/>
      <family val="2"/>
    </font>
    <font>
      <b/>
      <u val="single"/>
      <sz val="12"/>
      <name val="Arial"/>
      <family val="2"/>
    </font>
    <font>
      <sz val="9"/>
      <color indexed="16"/>
      <name val="Arial"/>
      <family val="2"/>
    </font>
    <font>
      <b/>
      <sz val="12"/>
      <color indexed="10"/>
      <name val="Arial"/>
      <family val="2"/>
    </font>
    <font>
      <b/>
      <sz val="12"/>
      <color rgb="FF000000"/>
      <name val="Arial"/>
      <family val="2"/>
    </font>
  </fonts>
  <fills count="15">
    <fill>
      <patternFill patternType="none"/>
    </fill>
    <fill>
      <patternFill patternType="gray125"/>
    </fill>
    <fill>
      <patternFill patternType="solid">
        <fgColor indexed="62"/>
        <bgColor indexed="64"/>
      </patternFill>
    </fill>
    <fill>
      <patternFill patternType="solid">
        <fgColor indexed="43"/>
        <bgColor indexed="64"/>
      </patternFill>
    </fill>
    <fill>
      <patternFill patternType="solid">
        <fgColor indexed="31"/>
        <bgColor indexed="64"/>
      </patternFill>
    </fill>
    <fill>
      <patternFill patternType="solid">
        <fgColor indexed="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9" tint="0.5999900102615356"/>
        <bgColor indexed="64"/>
      </patternFill>
    </fill>
    <fill>
      <patternFill patternType="solid">
        <fgColor theme="5" tint="0.5999900102615356"/>
        <bgColor indexed="64"/>
      </patternFill>
    </fill>
    <fill>
      <patternFill patternType="solid">
        <fgColor theme="6" tint="0.5999900102615356"/>
        <bgColor indexed="64"/>
      </patternFill>
    </fill>
    <fill>
      <patternFill patternType="solid">
        <fgColor indexed="45"/>
        <bgColor indexed="64"/>
      </patternFill>
    </fill>
    <fill>
      <patternFill patternType="solid">
        <fgColor indexed="44"/>
        <bgColor indexed="64"/>
      </patternFill>
    </fill>
    <fill>
      <patternFill patternType="solid">
        <fgColor theme="9" tint="0.39998000860214233"/>
        <bgColor indexed="64"/>
      </patternFill>
    </fill>
  </fills>
  <borders count="49">
    <border>
      <left/>
      <right/>
      <top/>
      <bottom/>
      <diagonal/>
    </border>
    <border>
      <left/>
      <right/>
      <top/>
      <bottom style="thin">
        <color auto="1"/>
      </bottom>
    </border>
    <border>
      <left style="thin">
        <color auto="1"/>
      </left>
      <right style="thin">
        <color auto="1"/>
      </right>
      <top/>
      <bottom style="thin">
        <color auto="1"/>
      </bottom>
    </border>
    <border>
      <left style="thin">
        <color auto="1"/>
      </left>
      <right style="thin">
        <color auto="1"/>
      </right>
      <top style="thin">
        <color auto="1"/>
      </top>
      <bottom style="thin">
        <color auto="1"/>
      </bottom>
    </border>
    <border>
      <left style="thin">
        <color auto="1"/>
      </left>
      <right style="thin">
        <color auto="1"/>
      </right>
      <top style="thin">
        <color auto="1"/>
      </top>
      <bottom style="medium">
        <color auto="1"/>
      </bottom>
    </border>
    <border>
      <left/>
      <right/>
      <top/>
      <bottom style="medium">
        <color auto="1"/>
      </bottom>
    </border>
    <border>
      <left style="thin">
        <color auto="1"/>
      </left>
      <right style="thin">
        <color auto="1"/>
      </right>
      <top style="thin">
        <color auto="1"/>
      </top>
      <bottom/>
    </border>
    <border>
      <left style="thin">
        <color auto="1"/>
      </left>
      <right style="thin">
        <color auto="1"/>
      </right>
      <top/>
      <bottom/>
    </border>
    <border>
      <left/>
      <right/>
      <top/>
      <bottom style="double">
        <color auto="1"/>
      </bottom>
    </border>
    <border>
      <left style="medium">
        <color auto="1"/>
      </left>
      <right style="thin">
        <color auto="1"/>
      </right>
      <top style="medium">
        <color auto="1"/>
      </top>
      <bottom/>
    </border>
    <border>
      <left style="thin">
        <color auto="1"/>
      </left>
      <right style="thin">
        <color auto="1"/>
      </right>
      <top style="medium">
        <color auto="1"/>
      </top>
      <bottom/>
    </border>
    <border>
      <left style="thin">
        <color auto="1"/>
      </left>
      <right style="medium">
        <color auto="1"/>
      </right>
      <top style="medium">
        <color auto="1"/>
      </top>
      <bottom/>
    </border>
    <border>
      <left style="thin">
        <color auto="1"/>
      </left>
      <right style="thin">
        <color auto="1"/>
      </right>
      <top style="medium">
        <color auto="1"/>
      </top>
      <bottom style="thin">
        <color auto="1"/>
      </bottom>
    </border>
    <border>
      <left style="thin">
        <color auto="1"/>
      </left>
      <right style="medium">
        <color auto="1"/>
      </right>
      <top style="thin">
        <color auto="1"/>
      </top>
      <bottom style="medium">
        <color auto="1"/>
      </bottom>
    </border>
    <border>
      <left style="thin">
        <color auto="1"/>
      </left>
      <right/>
      <top style="thin">
        <color auto="1"/>
      </top>
      <bottom/>
    </border>
    <border>
      <left style="thin">
        <color auto="1"/>
      </left>
      <right/>
      <top style="thin">
        <color auto="1"/>
      </top>
      <bottom style="thin">
        <color auto="1"/>
      </bottom>
    </border>
    <border>
      <left style="thin">
        <color auto="1"/>
      </left>
      <right/>
      <top/>
      <bottom/>
    </border>
    <border>
      <left style="thin">
        <color auto="1"/>
      </left>
      <right/>
      <top/>
      <bottom style="thin">
        <color auto="1"/>
      </bottom>
    </border>
    <border>
      <left style="medium">
        <color auto="1"/>
      </left>
      <right style="medium">
        <color auto="1"/>
      </right>
      <top style="medium">
        <color auto="1"/>
      </top>
      <bottom/>
    </border>
    <border>
      <left style="thin">
        <color auto="1"/>
      </left>
      <right style="medium">
        <color auto="1"/>
      </right>
      <top style="thin">
        <color auto="1"/>
      </top>
      <bottom style="thin">
        <color auto="1"/>
      </bottom>
    </border>
    <border>
      <left style="medium">
        <color indexed="31"/>
      </left>
      <right style="medium">
        <color indexed="31"/>
      </right>
      <top style="medium">
        <color indexed="31"/>
      </top>
      <bottom style="medium">
        <color indexed="31"/>
      </bottom>
    </border>
    <border>
      <left/>
      <right/>
      <top style="double">
        <color auto="1"/>
      </top>
      <bottom style="thin">
        <color auto="1"/>
      </bottom>
    </border>
    <border>
      <left style="thin">
        <color theme="3" tint="0.7999799847602844"/>
      </left>
      <right style="thin">
        <color theme="3" tint="0.7999799847602844"/>
      </right>
      <top style="thin">
        <color theme="3" tint="0.7999799847602844"/>
      </top>
      <bottom style="thin">
        <color theme="3" tint="0.7999799847602844"/>
      </bottom>
    </border>
    <border>
      <left style="thin">
        <color theme="3" tint="0.7999799847602844"/>
      </left>
      <right style="thin">
        <color theme="3" tint="0.7999799847602844"/>
      </right>
      <top style="thin">
        <color theme="3" tint="0.7999799847602844"/>
      </top>
      <bottom/>
    </border>
    <border>
      <left style="medium">
        <color auto="1"/>
      </left>
      <right style="medium">
        <color auto="1"/>
      </right>
      <top/>
      <bottom/>
    </border>
    <border>
      <left style="medium">
        <color auto="1"/>
      </left>
      <right/>
      <top/>
      <bottom/>
    </border>
    <border>
      <left style="medium">
        <color auto="1"/>
      </left>
      <right style="medium">
        <color auto="1"/>
      </right>
      <top/>
      <bottom style="medium">
        <color auto="1"/>
      </bottom>
    </border>
    <border>
      <left style="thin">
        <color auto="1"/>
      </left>
      <right style="medium">
        <color auto="1"/>
      </right>
      <top/>
      <bottom style="thin">
        <color auto="1"/>
      </bottom>
    </border>
    <border>
      <left style="medium">
        <color auto="1"/>
      </left>
      <right style="medium">
        <color auto="1"/>
      </right>
      <top style="medium">
        <color auto="1"/>
      </top>
      <bottom style="medium">
        <color auto="1"/>
      </bottom>
    </border>
    <border>
      <left/>
      <right style="thin">
        <color auto="1"/>
      </right>
      <top style="thin">
        <color auto="1"/>
      </top>
      <bottom style="thin">
        <color auto="1"/>
      </bottom>
    </border>
    <border>
      <left style="medium">
        <color auto="1"/>
      </left>
      <right/>
      <top style="thin">
        <color auto="1"/>
      </top>
      <bottom style="thin">
        <color auto="1"/>
      </bottom>
    </border>
    <border>
      <left style="medium">
        <color auto="1"/>
      </left>
      <right/>
      <top style="thin">
        <color auto="1"/>
      </top>
      <bottom style="medium">
        <color auto="1"/>
      </bottom>
    </border>
    <border>
      <left/>
      <right style="thin">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thin">
        <color auto="1"/>
      </right>
      <top style="thin">
        <color auto="1"/>
      </top>
      <bottom style="medium">
        <color auto="1"/>
      </bottom>
    </border>
    <border>
      <left/>
      <right/>
      <top style="thin">
        <color auto="1"/>
      </top>
      <bottom style="thin">
        <color auto="1"/>
      </bottom>
    </border>
    <border>
      <left/>
      <right/>
      <top style="thin">
        <color auto="1"/>
      </top>
      <bottom style="medium">
        <color auto="1"/>
      </bottom>
    </border>
    <border>
      <left style="thin">
        <color auto="1"/>
      </left>
      <right/>
      <top style="thin">
        <color auto="1"/>
      </top>
      <bottom style="medium">
        <color auto="1"/>
      </bottom>
    </border>
    <border>
      <left style="medium">
        <color auto="1"/>
      </left>
      <right/>
      <top/>
      <bottom style="thin">
        <color auto="1"/>
      </bottom>
    </border>
    <border>
      <left/>
      <right style="thin">
        <color auto="1"/>
      </right>
      <top/>
      <bottom style="thin">
        <color auto="1"/>
      </bottom>
    </border>
    <border>
      <left/>
      <right style="medium">
        <color auto="1"/>
      </right>
      <top/>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right style="medium">
        <color auto="1"/>
      </right>
      <top style="thin">
        <color auto="1"/>
      </top>
      <bottom style="medium">
        <color auto="1"/>
      </bottom>
    </border>
    <border>
      <left/>
      <right style="medium">
        <color auto="1"/>
      </right>
      <top/>
      <bottom style="thin">
        <color auto="1"/>
      </bottom>
    </border>
    <border>
      <left style="medium">
        <color auto="1"/>
      </left>
      <right/>
      <top style="medium">
        <color auto="1"/>
      </top>
      <bottom/>
    </border>
    <border>
      <left/>
      <right/>
      <top style="medium">
        <color auto="1"/>
      </top>
      <bottom/>
    </border>
    <border>
      <left/>
      <right style="medium">
        <color auto="1"/>
      </right>
      <top style="medium">
        <color auto="1"/>
      </top>
      <bottom/>
    </border>
  </borders>
  <cellStyleXfs count="3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2" fillId="0" borderId="0">
      <alignment/>
      <protection/>
    </xf>
    <xf numFmtId="0" fontId="2" fillId="0" borderId="0">
      <alignment/>
      <protection/>
    </xf>
    <xf numFmtId="0" fontId="0"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0"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xf numFmtId="0" fontId="2" fillId="0" borderId="0">
      <alignment/>
      <protection/>
    </xf>
  </cellStyleXfs>
  <cellXfs count="231">
    <xf numFmtId="0" fontId="0" fillId="0" borderId="0" xfId="0"/>
    <xf numFmtId="0" fontId="0" fillId="0" borderId="0" xfId="0" applyAlignment="1">
      <alignment horizontal="center"/>
    </xf>
    <xf numFmtId="1" fontId="0" fillId="0" borderId="0" xfId="0" applyNumberFormat="1" applyAlignment="1">
      <alignment horizontal="center"/>
    </xf>
    <xf numFmtId="9" fontId="0" fillId="0" borderId="0" xfId="0" applyNumberFormat="1" applyAlignment="1">
      <alignment horizontal="center"/>
    </xf>
    <xf numFmtId="1" fontId="0" fillId="0" borderId="0" xfId="0" applyNumberFormat="1"/>
    <xf numFmtId="0" fontId="6" fillId="0" borderId="0" xfId="0" applyFont="1" applyAlignment="1">
      <alignment horizontal="left"/>
    </xf>
    <xf numFmtId="1" fontId="4" fillId="0" borderId="1" xfId="0" applyNumberFormat="1" applyFont="1" applyBorder="1" applyAlignment="1">
      <alignment horizontal="center"/>
    </xf>
    <xf numFmtId="0" fontId="4" fillId="0" borderId="1" xfId="0" applyFont="1" applyBorder="1"/>
    <xf numFmtId="0" fontId="0" fillId="0" borderId="1" xfId="0" applyBorder="1"/>
    <xf numFmtId="2" fontId="0" fillId="0" borderId="0" xfId="0" applyNumberFormat="1" applyAlignment="1">
      <alignment horizontal="center"/>
    </xf>
    <xf numFmtId="0" fontId="7" fillId="0" borderId="0" xfId="0" applyFont="1"/>
    <xf numFmtId="1" fontId="3" fillId="0" borderId="0" xfId="0" applyNumberFormat="1" applyFont="1" applyAlignment="1">
      <alignment horizontal="left"/>
    </xf>
    <xf numFmtId="0" fontId="0" fillId="0" borderId="2" xfId="0" applyBorder="1"/>
    <xf numFmtId="164" fontId="0" fillId="0" borderId="0" xfId="0" applyNumberFormat="1"/>
    <xf numFmtId="0" fontId="4" fillId="0" borderId="0" xfId="0" applyFont="1" applyAlignment="1">
      <alignment horizontal="center"/>
    </xf>
    <xf numFmtId="0" fontId="0" fillId="0" borderId="0" xfId="0" applyFont="1"/>
    <xf numFmtId="0" fontId="0" fillId="2" borderId="0" xfId="0" applyFill="1"/>
    <xf numFmtId="2" fontId="0" fillId="0" borderId="0" xfId="0" applyNumberFormat="1"/>
    <xf numFmtId="2" fontId="0" fillId="0" borderId="0" xfId="0" applyNumberFormat="1" applyAlignment="1">
      <alignment horizontal="right"/>
    </xf>
    <xf numFmtId="0" fontId="0" fillId="0" borderId="0" xfId="0" applyAlignment="1">
      <alignment horizontal="left"/>
    </xf>
    <xf numFmtId="2" fontId="0" fillId="0" borderId="0" xfId="0" applyNumberFormat="1" quotePrefix="1"/>
    <xf numFmtId="0" fontId="0" fillId="0" borderId="0" xfId="0" applyFont="1" applyAlignment="1">
      <alignment horizontal="center"/>
    </xf>
    <xf numFmtId="0" fontId="9" fillId="0" borderId="0" xfId="0" applyFont="1" applyAlignment="1">
      <alignment horizontal="left"/>
    </xf>
    <xf numFmtId="0" fontId="4" fillId="0" borderId="1" xfId="0" applyFont="1" applyBorder="1" applyAlignment="1">
      <alignment horizontal="center"/>
    </xf>
    <xf numFmtId="0" fontId="4" fillId="0" borderId="1" xfId="0" applyFont="1" applyBorder="1" applyAlignment="1" applyProtection="1">
      <alignment horizontal="center"/>
      <protection locked="0"/>
    </xf>
    <xf numFmtId="0" fontId="0" fillId="0" borderId="0" xfId="0" applyAlignment="1" applyProtection="1">
      <alignment horizontal="center"/>
      <protection locked="0"/>
    </xf>
    <xf numFmtId="0" fontId="4" fillId="0" borderId="0" xfId="0" applyFont="1"/>
    <xf numFmtId="43" fontId="0" fillId="0" borderId="0" xfId="18" applyFont="1" applyAlignment="1">
      <alignment horizontal="center"/>
    </xf>
    <xf numFmtId="0" fontId="10" fillId="2" borderId="0" xfId="0" applyFont="1" applyFill="1" applyAlignment="1">
      <alignment horizontal="left" vertical="center" wrapText="1"/>
    </xf>
    <xf numFmtId="43" fontId="0" fillId="0" borderId="0" xfId="0" applyNumberFormat="1"/>
    <xf numFmtId="167" fontId="0" fillId="0" borderId="0" xfId="18" applyNumberFormat="1" applyFont="1" applyAlignment="1">
      <alignment horizontal="center"/>
    </xf>
    <xf numFmtId="167" fontId="0" fillId="0" borderId="0" xfId="0" applyNumberFormat="1" applyAlignment="1">
      <alignment horizontal="center"/>
    </xf>
    <xf numFmtId="165" fontId="0" fillId="0" borderId="0" xfId="0" applyNumberFormat="1" applyAlignment="1">
      <alignment horizontal="center"/>
    </xf>
    <xf numFmtId="0" fontId="10" fillId="0" borderId="0" xfId="0" applyFont="1" applyAlignment="1">
      <alignment horizontal="center"/>
    </xf>
    <xf numFmtId="0" fontId="11" fillId="0" borderId="0" xfId="0" applyFont="1" applyAlignment="1">
      <alignment horizontal="center"/>
    </xf>
    <xf numFmtId="43" fontId="0" fillId="0" borderId="0" xfId="0" applyNumberFormat="1" applyAlignment="1">
      <alignment horizontal="center"/>
    </xf>
    <xf numFmtId="0" fontId="5" fillId="3" borderId="0" xfId="0" applyFont="1" applyFill="1" applyAlignment="1">
      <alignment horizontal="center"/>
    </xf>
    <xf numFmtId="0" fontId="5" fillId="3" borderId="0" xfId="0" applyFont="1" applyFill="1" applyAlignment="1">
      <alignment horizontal="center"/>
    </xf>
    <xf numFmtId="0" fontId="4" fillId="0" borderId="0" xfId="0" applyFont="1" applyAlignment="1">
      <alignment horizontal="left"/>
    </xf>
    <xf numFmtId="9" fontId="0" fillId="0" borderId="0" xfId="15" applyFont="1" applyFill="1" applyBorder="1" applyAlignment="1">
      <alignment horizontal="center"/>
    </xf>
    <xf numFmtId="0" fontId="5" fillId="0" borderId="0" xfId="0"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3" xfId="0" applyBorder="1"/>
    <xf numFmtId="166" fontId="0" fillId="0" borderId="3" xfId="0" applyNumberFormat="1" applyFont="1" applyBorder="1" quotePrefix="1"/>
    <xf numFmtId="0" fontId="0" fillId="0" borderId="4" xfId="0" applyBorder="1" applyAlignment="1">
      <alignment horizontal="center"/>
    </xf>
    <xf numFmtId="0" fontId="0" fillId="0" borderId="4" xfId="0" applyBorder="1"/>
    <xf numFmtId="166" fontId="0" fillId="0" borderId="4" xfId="0" applyNumberFormat="1" applyFont="1" applyBorder="1" applyAlignment="1">
      <alignment vertical="center"/>
    </xf>
    <xf numFmtId="0" fontId="0" fillId="0" borderId="5" xfId="0" applyBorder="1" applyAlignment="1">
      <alignment horizontal="center"/>
    </xf>
    <xf numFmtId="0" fontId="0" fillId="0" borderId="5" xfId="0" applyBorder="1"/>
    <xf numFmtId="167" fontId="0" fillId="0" borderId="0" xfId="18" applyNumberFormat="1" applyAlignment="1">
      <alignment horizontal="center"/>
    </xf>
    <xf numFmtId="43" fontId="0" fillId="0" borderId="0" xfId="18" applyAlignment="1">
      <alignment horizontal="center"/>
    </xf>
    <xf numFmtId="0" fontId="0" fillId="0" borderId="3" xfId="21" applyBorder="1" applyAlignment="1">
      <alignment horizontal="center"/>
      <protection/>
    </xf>
    <xf numFmtId="2" fontId="0" fillId="0" borderId="3" xfId="0" applyNumberFormat="1" applyBorder="1"/>
    <xf numFmtId="9" fontId="0" fillId="0" borderId="0" xfId="15" applyFill="1" applyBorder="1" applyAlignment="1">
      <alignment horizont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protection locked="0"/>
    </xf>
    <xf numFmtId="1" fontId="0" fillId="0" borderId="0" xfId="0" applyNumberFormat="1" applyFont="1" applyAlignment="1">
      <alignment horizontal="center"/>
    </xf>
    <xf numFmtId="9" fontId="0" fillId="0" borderId="0" xfId="15" applyBorder="1" applyAlignment="1">
      <alignment horizontal="center"/>
    </xf>
    <xf numFmtId="1" fontId="4" fillId="0" borderId="0" xfId="0" applyNumberFormat="1" applyFont="1" applyAlignment="1">
      <alignment horizontal="center"/>
    </xf>
    <xf numFmtId="0" fontId="8" fillId="0" borderId="0" xfId="0" applyFont="1"/>
    <xf numFmtId="0" fontId="4" fillId="0" borderId="0" xfId="0" applyFont="1" applyAlignment="1">
      <alignment vertical="center"/>
    </xf>
    <xf numFmtId="0" fontId="4" fillId="0" borderId="0" xfId="0" applyFont="1"/>
    <xf numFmtId="1" fontId="0" fillId="0" borderId="6" xfId="0" applyNumberFormat="1" applyBorder="1" applyAlignment="1">
      <alignment horizontal="center"/>
    </xf>
    <xf numFmtId="0" fontId="9" fillId="0" borderId="0" xfId="0" applyFont="1" applyAlignment="1">
      <alignment vertical="center"/>
    </xf>
    <xf numFmtId="0" fontId="3" fillId="0" borderId="0" xfId="0" applyFont="1" applyAlignment="1">
      <alignment vertical="top"/>
    </xf>
    <xf numFmtId="0" fontId="10" fillId="2" borderId="0" xfId="0" applyFont="1" applyFill="1" applyAlignment="1">
      <alignment horizontal="center" vertical="center" wrapText="1"/>
    </xf>
    <xf numFmtId="0" fontId="0" fillId="2" borderId="0" xfId="0" applyFill="1" applyAlignment="1">
      <alignment horizontal="center"/>
    </xf>
    <xf numFmtId="0" fontId="0" fillId="2" borderId="0" xfId="0" applyFill="1" applyAlignment="1">
      <alignment vertical="center"/>
    </xf>
    <xf numFmtId="0" fontId="0" fillId="2" borderId="0" xfId="0" applyFill="1" applyAlignment="1">
      <alignment horizontal="left" vertical="center"/>
    </xf>
    <xf numFmtId="1" fontId="0" fillId="0" borderId="3" xfId="0" applyNumberFormat="1" applyBorder="1" applyAlignment="1">
      <alignment horizontal="center"/>
    </xf>
    <xf numFmtId="2" fontId="0" fillId="0" borderId="6" xfId="0" applyNumberFormat="1" applyBorder="1"/>
    <xf numFmtId="2" fontId="0" fillId="0" borderId="7" xfId="0" applyNumberFormat="1" applyFont="1" applyBorder="1" applyAlignment="1">
      <alignment horizontal="center"/>
    </xf>
    <xf numFmtId="2" fontId="0" fillId="0" borderId="6" xfId="0" applyNumberFormat="1" applyFont="1" applyBorder="1" applyAlignment="1">
      <alignment horizontal="center"/>
    </xf>
    <xf numFmtId="2" fontId="0" fillId="0" borderId="2" xfId="0" applyNumberFormat="1" applyFont="1" applyBorder="1" applyAlignment="1">
      <alignment horizontal="center"/>
    </xf>
    <xf numFmtId="0" fontId="9" fillId="0" borderId="0" xfId="0" applyFont="1" applyAlignment="1">
      <alignment horizontal="left" vertical="center"/>
    </xf>
    <xf numFmtId="0" fontId="4" fillId="0" borderId="8" xfId="0" applyFont="1" applyBorder="1"/>
    <xf numFmtId="0" fontId="4" fillId="0" borderId="8" xfId="0" applyFont="1" applyBorder="1" applyAlignment="1">
      <alignment horizontal="center"/>
    </xf>
    <xf numFmtId="0" fontId="9" fillId="0" borderId="0" xfId="0" applyFont="1" applyAlignment="1">
      <alignment horizontal="center" vertical="center"/>
    </xf>
    <xf numFmtId="9" fontId="4" fillId="0" borderId="0" xfId="15" applyFont="1" applyFill="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1" fontId="11" fillId="0" borderId="0" xfId="0" applyNumberFormat="1" applyFont="1" applyAlignment="1">
      <alignment horizontal="center" vertical="center"/>
    </xf>
    <xf numFmtId="1" fontId="13" fillId="0" borderId="0" xfId="0" applyNumberFormat="1" applyFont="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1" fontId="0" fillId="0" borderId="12" xfId="0" applyNumberFormat="1" applyBorder="1" applyAlignment="1">
      <alignment horizontal="center" vertical="center"/>
    </xf>
    <xf numFmtId="1" fontId="0" fillId="0" borderId="4" xfId="0" applyNumberFormat="1" applyBorder="1" applyAlignment="1">
      <alignment horizontal="center" vertical="center"/>
    </xf>
    <xf numFmtId="0" fontId="0" fillId="0" borderId="13" xfId="0" applyBorder="1" applyAlignment="1">
      <alignment horizontal="center" vertical="center"/>
    </xf>
    <xf numFmtId="0" fontId="0" fillId="0" borderId="0" xfId="0" applyAlignment="1">
      <alignment vertical="center"/>
    </xf>
    <xf numFmtId="0" fontId="0" fillId="0" borderId="8" xfId="0" applyBorder="1" applyAlignment="1">
      <alignment horizontal="center" vertical="center"/>
    </xf>
    <xf numFmtId="0" fontId="4" fillId="0" borderId="3" xfId="0" applyFont="1" applyBorder="1" applyAlignment="1">
      <alignment horizontal="center"/>
    </xf>
    <xf numFmtId="0" fontId="4" fillId="0" borderId="2" xfId="0" applyFont="1" applyBorder="1" applyAlignment="1">
      <alignment horizontal="center"/>
    </xf>
    <xf numFmtId="2" fontId="0" fillId="0" borderId="14" xfId="0" applyNumberFormat="1" applyBorder="1"/>
    <xf numFmtId="2" fontId="0" fillId="0" borderId="15" xfId="0" applyNumberFormat="1" applyBorder="1"/>
    <xf numFmtId="2" fontId="0" fillId="0" borderId="14" xfId="0" applyNumberFormat="1" applyFont="1" applyBorder="1" applyAlignment="1">
      <alignment horizontal="center"/>
    </xf>
    <xf numFmtId="2" fontId="0" fillId="0" borderId="16" xfId="0" applyNumberFormat="1" applyFont="1" applyBorder="1" applyAlignment="1">
      <alignment horizontal="center"/>
    </xf>
    <xf numFmtId="2" fontId="0" fillId="0" borderId="17" xfId="0" applyNumberFormat="1" applyFont="1" applyBorder="1" applyAlignment="1">
      <alignment horizontal="center"/>
    </xf>
    <xf numFmtId="0" fontId="0" fillId="0" borderId="12" xfId="0" applyBorder="1" applyAlignment="1">
      <alignment horizontal="center" vertical="center"/>
    </xf>
    <xf numFmtId="0" fontId="0" fillId="0" borderId="4" xfId="0" applyBorder="1" applyAlignment="1">
      <alignment horizontal="center" vertical="center"/>
    </xf>
    <xf numFmtId="9" fontId="4" fillId="0" borderId="18" xfId="15" applyFont="1" applyFill="1" applyBorder="1" applyAlignment="1">
      <alignment horizontal="center" vertical="center"/>
    </xf>
    <xf numFmtId="0" fontId="0" fillId="0" borderId="3" xfId="0" applyBorder="1" applyAlignment="1">
      <alignment horizontal="center" vertical="center"/>
    </xf>
    <xf numFmtId="1" fontId="0" fillId="0" borderId="3" xfId="0" applyNumberFormat="1"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xf>
    <xf numFmtId="0" fontId="15" fillId="2" borderId="20" xfId="0" applyFont="1" applyFill="1" applyBorder="1"/>
    <xf numFmtId="0" fontId="16" fillId="2" borderId="0" xfId="0" applyFont="1" applyFill="1"/>
    <xf numFmtId="1" fontId="6" fillId="0" borderId="0" xfId="0" applyNumberFormat="1" applyFont="1" applyAlignment="1">
      <alignment horizontal="left"/>
    </xf>
    <xf numFmtId="0" fontId="4" fillId="2" borderId="0" xfId="0" applyFont="1" applyFill="1" applyAlignment="1">
      <alignment horizontal="center" vertical="center" wrapText="1"/>
    </xf>
    <xf numFmtId="0" fontId="0" fillId="2" borderId="0" xfId="0" applyFont="1" applyFill="1" applyAlignment="1">
      <alignment horizontal="center" vertical="center"/>
    </xf>
    <xf numFmtId="0" fontId="0" fillId="2" borderId="0" xfId="0" applyFont="1" applyFill="1" applyAlignment="1">
      <alignment vertical="center"/>
    </xf>
    <xf numFmtId="0" fontId="0" fillId="2" borderId="0" xfId="0" applyFont="1" applyFill="1"/>
    <xf numFmtId="2" fontId="0" fillId="0" borderId="3" xfId="0" applyNumberFormat="1" applyBorder="1" applyAlignment="1">
      <alignment horizontal="right"/>
    </xf>
    <xf numFmtId="0" fontId="0" fillId="0" borderId="21" xfId="0" applyBorder="1" applyAlignment="1">
      <alignment horizontal="center"/>
    </xf>
    <xf numFmtId="0" fontId="17" fillId="0" borderId="0" xfId="0" applyFont="1" applyAlignment="1">
      <alignment horizontal="left" vertical="center"/>
    </xf>
    <xf numFmtId="0" fontId="17" fillId="0" borderId="0" xfId="21" applyFont="1" applyAlignment="1">
      <alignment horizontal="left" vertical="center"/>
      <protection/>
    </xf>
    <xf numFmtId="0" fontId="17" fillId="0" borderId="0" xfId="0" applyFont="1" applyAlignment="1">
      <alignment vertical="center"/>
    </xf>
    <xf numFmtId="0" fontId="17" fillId="0" borderId="0" xfId="21" applyFont="1" applyAlignment="1">
      <alignment vertical="center"/>
      <protection/>
    </xf>
    <xf numFmtId="0" fontId="18" fillId="0" borderId="0" xfId="0" applyFont="1"/>
    <xf numFmtId="166" fontId="0" fillId="0" borderId="2" xfId="0" applyNumberFormat="1" applyFont="1" applyBorder="1" quotePrefix="1"/>
    <xf numFmtId="47" fontId="0" fillId="0" borderId="0" xfId="0" applyNumberFormat="1"/>
    <xf numFmtId="0" fontId="0" fillId="0" borderId="15" xfId="0" applyFont="1" applyBorder="1" applyAlignment="1">
      <alignment horizontal="center"/>
    </xf>
    <xf numFmtId="0" fontId="0" fillId="0" borderId="3" xfId="0" applyFont="1" applyBorder="1" applyAlignment="1">
      <alignment horizontal="center"/>
    </xf>
    <xf numFmtId="0" fontId="0" fillId="0" borderId="0" xfId="0" applyFont="1"/>
    <xf numFmtId="0" fontId="15" fillId="2" borderId="22" xfId="0" applyFont="1" applyFill="1" applyBorder="1"/>
    <xf numFmtId="0" fontId="15" fillId="2" borderId="23" xfId="0" applyFont="1" applyFill="1" applyBorder="1"/>
    <xf numFmtId="0" fontId="9" fillId="4" borderId="18" xfId="0" applyFont="1" applyFill="1" applyBorder="1"/>
    <xf numFmtId="0" fontId="9" fillId="4" borderId="24" xfId="0" applyFont="1" applyFill="1" applyBorder="1"/>
    <xf numFmtId="0" fontId="9" fillId="4" borderId="0" xfId="0" applyFont="1" applyFill="1"/>
    <xf numFmtId="0" fontId="20" fillId="4" borderId="25" xfId="0" applyFont="1" applyFill="1" applyBorder="1" applyAlignment="1">
      <alignment horizontal="center" vertical="center"/>
    </xf>
    <xf numFmtId="0" fontId="9" fillId="4" borderId="26" xfId="0" applyFont="1" applyFill="1" applyBorder="1"/>
    <xf numFmtId="0" fontId="2" fillId="0" borderId="0" xfId="23">
      <alignment/>
      <protection/>
    </xf>
    <xf numFmtId="0" fontId="0" fillId="0" borderId="3" xfId="0" applyBorder="1" applyAlignment="1">
      <alignment horizontal="left"/>
    </xf>
    <xf numFmtId="0" fontId="0" fillId="0" borderId="3" xfId="0" applyFont="1" applyBorder="1"/>
    <xf numFmtId="0" fontId="0" fillId="0" borderId="5" xfId="0" applyBorder="1" applyAlignment="1">
      <alignment horizontal="left"/>
    </xf>
    <xf numFmtId="0" fontId="0" fillId="0" borderId="2" xfId="0" applyBorder="1" applyAlignment="1">
      <alignment horizontal="left"/>
    </xf>
    <xf numFmtId="0" fontId="0" fillId="0" borderId="4" xfId="0" applyBorder="1" applyAlignment="1">
      <alignment horizontal="left"/>
    </xf>
    <xf numFmtId="2" fontId="0" fillId="0" borderId="0" xfId="0" applyNumberFormat="1" applyFont="1"/>
    <xf numFmtId="0" fontId="2" fillId="0" borderId="0" xfId="23" applyAlignment="1">
      <alignment horizontal="center"/>
      <protection/>
    </xf>
    <xf numFmtId="2" fontId="2" fillId="0" borderId="0" xfId="23" applyNumberFormat="1">
      <alignment/>
      <protection/>
    </xf>
    <xf numFmtId="0" fontId="4" fillId="0" borderId="3" xfId="0" applyFont="1" applyBorder="1" applyAlignment="1">
      <alignment horizontal="center"/>
    </xf>
    <xf numFmtId="0" fontId="4" fillId="0" borderId="3" xfId="0" applyFont="1" applyBorder="1"/>
    <xf numFmtId="0" fontId="0" fillId="0" borderId="27" xfId="0" applyBorder="1" applyAlignment="1">
      <alignment horizontal="center" vertical="center"/>
    </xf>
    <xf numFmtId="9" fontId="4" fillId="0" borderId="28" xfId="15" applyFont="1" applyFill="1" applyBorder="1" applyAlignment="1">
      <alignment horizontal="center" vertical="center"/>
    </xf>
    <xf numFmtId="0" fontId="4" fillId="5" borderId="0" xfId="0" applyFont="1" applyFill="1" applyAlignment="1">
      <alignment horizontal="center" vertical="center" wrapText="1"/>
    </xf>
    <xf numFmtId="0" fontId="0" fillId="0" borderId="2" xfId="25" applyBorder="1" applyAlignment="1">
      <alignment horizontal="center"/>
      <protection/>
    </xf>
    <xf numFmtId="166" fontId="0" fillId="0" borderId="2" xfId="25" applyNumberFormat="1" applyBorder="1" quotePrefix="1">
      <alignment/>
      <protection/>
    </xf>
    <xf numFmtId="0" fontId="0" fillId="0" borderId="3" xfId="25" applyBorder="1" applyAlignment="1">
      <alignment horizontal="center"/>
      <protection/>
    </xf>
    <xf numFmtId="166" fontId="0" fillId="0" borderId="3" xfId="25" applyNumberFormat="1" applyBorder="1" quotePrefix="1">
      <alignment/>
      <protection/>
    </xf>
    <xf numFmtId="0" fontId="0" fillId="0" borderId="4" xfId="25" applyBorder="1" applyAlignment="1">
      <alignment horizontal="center"/>
      <protection/>
    </xf>
    <xf numFmtId="166" fontId="0" fillId="0" borderId="4" xfId="25" applyNumberFormat="1" applyBorder="1" applyAlignment="1">
      <alignment vertical="center"/>
      <protection/>
    </xf>
    <xf numFmtId="0" fontId="0" fillId="0" borderId="2" xfId="25" applyBorder="1">
      <alignment/>
      <protection/>
    </xf>
    <xf numFmtId="0" fontId="0" fillId="0" borderId="3" xfId="25" applyBorder="1">
      <alignment/>
      <protection/>
    </xf>
    <xf numFmtId="0" fontId="0" fillId="0" borderId="4" xfId="25" applyBorder="1">
      <alignment/>
      <protection/>
    </xf>
    <xf numFmtId="166" fontId="0" fillId="0" borderId="4" xfId="25" applyNumberFormat="1" applyBorder="1" quotePrefix="1">
      <alignment/>
      <protection/>
    </xf>
    <xf numFmtId="166" fontId="0" fillId="0" borderId="3" xfId="25" applyNumberFormat="1" applyBorder="1" applyAlignment="1">
      <alignment vertical="center"/>
      <protection/>
    </xf>
    <xf numFmtId="0" fontId="0" fillId="0" borderId="2" xfId="25" applyBorder="1" applyAlignment="1">
      <alignment horizontal="left"/>
      <protection/>
    </xf>
    <xf numFmtId="0" fontId="0" fillId="0" borderId="3" xfId="25" applyBorder="1" applyAlignment="1">
      <alignment horizontal="left"/>
      <protection/>
    </xf>
    <xf numFmtId="0" fontId="0" fillId="0" borderId="4" xfId="25" applyBorder="1" applyAlignment="1">
      <alignment horizontal="left"/>
      <protection/>
    </xf>
    <xf numFmtId="47" fontId="0" fillId="0" borderId="2" xfId="25" applyNumberFormat="1" applyBorder="1">
      <alignment/>
      <protection/>
    </xf>
    <xf numFmtId="2" fontId="0" fillId="0" borderId="0" xfId="18" applyNumberFormat="1" applyFont="1" applyAlignment="1">
      <alignment horizontal="center"/>
    </xf>
    <xf numFmtId="0" fontId="4" fillId="0" borderId="2" xfId="0" applyFont="1" applyBorder="1" applyAlignment="1">
      <alignment horizontal="center"/>
    </xf>
    <xf numFmtId="0" fontId="0" fillId="0" borderId="15" xfId="30" applyBorder="1">
      <alignment/>
      <protection/>
    </xf>
    <xf numFmtId="1" fontId="0" fillId="0" borderId="29" xfId="25" applyNumberFormat="1" applyBorder="1" applyAlignment="1">
      <alignment vertical="center"/>
      <protection/>
    </xf>
    <xf numFmtId="0" fontId="0" fillId="0" borderId="30" xfId="30" applyBorder="1">
      <alignment/>
      <protection/>
    </xf>
    <xf numFmtId="0" fontId="0" fillId="0" borderId="31" xfId="30" applyBorder="1">
      <alignment/>
      <protection/>
    </xf>
    <xf numFmtId="1" fontId="0" fillId="0" borderId="32" xfId="25" applyNumberFormat="1" applyBorder="1" applyAlignment="1">
      <alignment vertical="center"/>
      <protection/>
    </xf>
    <xf numFmtId="1" fontId="0" fillId="0" borderId="3" xfId="0" applyNumberFormat="1" applyFont="1" applyBorder="1" applyAlignment="1">
      <alignment vertical="center"/>
    </xf>
    <xf numFmtId="1" fontId="0" fillId="0" borderId="3" xfId="0" applyNumberFormat="1" applyBorder="1" applyAlignment="1">
      <alignment vertical="center"/>
    </xf>
    <xf numFmtId="0" fontId="0" fillId="0" borderId="33" xfId="0" applyBorder="1" applyAlignment="1">
      <alignment horizontal="center" vertical="center"/>
    </xf>
    <xf numFmtId="1" fontId="0" fillId="0" borderId="19" xfId="0" applyNumberFormat="1" applyBorder="1" applyAlignment="1">
      <alignment horizontal="center" vertical="center"/>
    </xf>
    <xf numFmtId="0" fontId="0" fillId="0" borderId="34" xfId="0" applyBorder="1" applyAlignment="1">
      <alignment horizontal="center" vertical="center"/>
    </xf>
    <xf numFmtId="1" fontId="0" fillId="0" borderId="13" xfId="0" applyNumberFormat="1" applyBorder="1" applyAlignment="1">
      <alignment horizontal="center" vertical="center"/>
    </xf>
    <xf numFmtId="0" fontId="0" fillId="0" borderId="35" xfId="0" applyBorder="1"/>
    <xf numFmtId="0" fontId="0" fillId="0" borderId="36" xfId="0" applyBorder="1"/>
    <xf numFmtId="0" fontId="0" fillId="0" borderId="37" xfId="30" applyBorder="1">
      <alignment/>
      <protection/>
    </xf>
    <xf numFmtId="0" fontId="0" fillId="0" borderId="38" xfId="30" applyBorder="1">
      <alignment/>
      <protection/>
    </xf>
    <xf numFmtId="1" fontId="0" fillId="0" borderId="39" xfId="25" applyNumberFormat="1" applyBorder="1" applyAlignment="1">
      <alignment vertical="center"/>
      <protection/>
    </xf>
    <xf numFmtId="0" fontId="0" fillId="0" borderId="17" xfId="30" applyBorder="1">
      <alignment/>
      <protection/>
    </xf>
    <xf numFmtId="0" fontId="4" fillId="0" borderId="28" xfId="0" applyFont="1" applyBorder="1" applyAlignment="1">
      <alignment vertical="center"/>
    </xf>
    <xf numFmtId="1" fontId="0" fillId="0" borderId="12" xfId="25" applyNumberFormat="1" applyBorder="1" applyAlignment="1">
      <alignment vertical="center"/>
      <protection/>
    </xf>
    <xf numFmtId="1" fontId="0" fillId="0" borderId="3" xfId="25" applyNumberFormat="1" applyBorder="1" applyAlignment="1">
      <alignment vertical="center"/>
      <protection/>
    </xf>
    <xf numFmtId="1" fontId="0" fillId="0" borderId="4" xfId="25" applyNumberFormat="1" applyBorder="1" applyAlignment="1">
      <alignment vertical="center"/>
      <protection/>
    </xf>
    <xf numFmtId="1" fontId="0" fillId="0" borderId="4" xfId="0" applyNumberFormat="1" applyFont="1" applyBorder="1" applyAlignment="1">
      <alignment vertical="center"/>
    </xf>
    <xf numFmtId="0" fontId="2" fillId="0" borderId="0" xfId="35">
      <alignment/>
      <protection/>
    </xf>
    <xf numFmtId="14" fontId="2" fillId="0" borderId="0" xfId="35" applyNumberFormat="1">
      <alignment/>
      <protection/>
    </xf>
    <xf numFmtId="17" fontId="2" fillId="0" borderId="0" xfId="35" applyNumberFormat="1">
      <alignment/>
      <protection/>
    </xf>
    <xf numFmtId="2" fontId="0" fillId="0" borderId="0" xfId="18" applyNumberFormat="1" applyAlignment="1">
      <alignment horizontal="center"/>
    </xf>
    <xf numFmtId="0" fontId="0" fillId="0" borderId="0" xfId="0" applyFont="1" quotePrefix="1"/>
    <xf numFmtId="0" fontId="0" fillId="0" borderId="0" xfId="0" applyFont="1" applyAlignment="1">
      <alignment vertical="center"/>
    </xf>
    <xf numFmtId="0" fontId="0" fillId="0" borderId="0" xfId="0" applyFont="1" quotePrefix="1"/>
    <xf numFmtId="167" fontId="0" fillId="0" borderId="0" xfId="0" applyNumberFormat="1" applyFont="1" applyAlignment="1">
      <alignment horizontal="center"/>
    </xf>
    <xf numFmtId="0" fontId="0" fillId="6" borderId="0" xfId="0" applyFill="1"/>
    <xf numFmtId="0" fontId="0" fillId="6" borderId="0" xfId="0" applyFill="1" applyAlignment="1">
      <alignment horizontal="center"/>
    </xf>
    <xf numFmtId="0" fontId="0" fillId="7" borderId="0" xfId="0" applyFill="1"/>
    <xf numFmtId="0" fontId="0" fillId="8" borderId="0" xfId="0" applyFill="1"/>
    <xf numFmtId="0" fontId="0" fillId="9" borderId="0" xfId="0" applyFill="1"/>
    <xf numFmtId="0" fontId="0" fillId="7" borderId="0" xfId="0" applyFill="1" applyAlignment="1">
      <alignment horizontal="center"/>
    </xf>
    <xf numFmtId="0" fontId="0" fillId="10" borderId="0" xfId="0" applyFill="1"/>
    <xf numFmtId="0" fontId="0" fillId="11" borderId="0" xfId="0" applyFill="1"/>
    <xf numFmtId="0" fontId="14" fillId="5" borderId="25"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0" xfId="0" applyFont="1" applyFill="1" applyBorder="1" applyAlignment="1">
      <alignment horizontal="center" vertical="center" wrapText="1"/>
    </xf>
    <xf numFmtId="0" fontId="19" fillId="5" borderId="41" xfId="0" applyFont="1" applyFill="1" applyBorder="1" applyAlignment="1">
      <alignment horizontal="center" vertical="center" wrapText="1"/>
    </xf>
    <xf numFmtId="0" fontId="19" fillId="5" borderId="42" xfId="0" applyFont="1" applyFill="1" applyBorder="1" applyAlignment="1">
      <alignment horizontal="center" vertical="center" wrapText="1"/>
    </xf>
    <xf numFmtId="0" fontId="19" fillId="5" borderId="43"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44"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9" fillId="0" borderId="5" xfId="0" applyFont="1" applyBorder="1" applyAlignment="1">
      <alignment horizontal="center" vertical="center"/>
    </xf>
    <xf numFmtId="0" fontId="0" fillId="0" borderId="0" xfId="0" applyAlignment="1">
      <alignment horizontal="center"/>
    </xf>
    <xf numFmtId="0" fontId="4" fillId="0" borderId="0" xfId="0" applyFont="1" applyAlignment="1">
      <alignment horizontal="center" vertical="center"/>
    </xf>
    <xf numFmtId="0" fontId="4" fillId="12" borderId="41" xfId="0" applyFont="1" applyFill="1" applyBorder="1" applyAlignment="1">
      <alignment horizontal="center"/>
    </xf>
    <xf numFmtId="0" fontId="4" fillId="12" borderId="42" xfId="0" applyFont="1" applyFill="1" applyBorder="1" applyAlignment="1">
      <alignment horizontal="center"/>
    </xf>
    <xf numFmtId="0" fontId="4" fillId="12" borderId="43" xfId="0" applyFont="1" applyFill="1" applyBorder="1" applyAlignment="1">
      <alignment horizontal="center"/>
    </xf>
    <xf numFmtId="0" fontId="4" fillId="13" borderId="41" xfId="0" applyFont="1" applyFill="1" applyBorder="1" applyAlignment="1">
      <alignment horizontal="center"/>
    </xf>
    <xf numFmtId="0" fontId="4" fillId="13" borderId="42" xfId="0" applyFont="1" applyFill="1" applyBorder="1" applyAlignment="1">
      <alignment horizontal="center"/>
    </xf>
    <xf numFmtId="0" fontId="4" fillId="13" borderId="43" xfId="0" applyFont="1" applyFill="1" applyBorder="1" applyAlignment="1">
      <alignment horizontal="center"/>
    </xf>
    <xf numFmtId="0" fontId="4" fillId="14" borderId="46" xfId="0" applyFont="1" applyFill="1" applyBorder="1" applyAlignment="1">
      <alignment horizontal="center"/>
    </xf>
    <xf numFmtId="0" fontId="4" fillId="14" borderId="47" xfId="0" applyFont="1" applyFill="1" applyBorder="1" applyAlignment="1">
      <alignment horizontal="center"/>
    </xf>
    <xf numFmtId="0" fontId="4" fillId="14" borderId="48" xfId="0" applyFont="1" applyFill="1" applyBorder="1" applyAlignment="1">
      <alignment horizontal="center"/>
    </xf>
    <xf numFmtId="0" fontId="12" fillId="0" borderId="0" xfId="0" applyFont="1" applyAlignment="1" applyProtection="1">
      <alignment horizontal="center"/>
      <protection locked="0"/>
    </xf>
  </cellXfs>
  <cellStyles count="22">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_OMAHA_SEED_LIST_2006" xfId="21"/>
    <cellStyle name="Normal 3" xfId="22"/>
    <cellStyle name="Normal 4" xfId="23"/>
    <cellStyle name="Normal 5" xfId="24"/>
    <cellStyle name="Normal 7" xfId="25"/>
    <cellStyle name="Normal 2 2" xfId="26"/>
    <cellStyle name="Normal 3 2" xfId="27"/>
    <cellStyle name="Normal 4 2" xfId="28"/>
    <cellStyle name="Normal 5 2" xfId="29"/>
    <cellStyle name="Normal_OMAHA SEED LIST 20061" xfId="30"/>
    <cellStyle name="Normal 6" xfId="31"/>
    <cellStyle name="Normal 8" xfId="32"/>
    <cellStyle name="Normal 2 2 2" xfId="33"/>
    <cellStyle name="Normal 6 2" xfId="34"/>
    <cellStyle name="Normal 9" xfId="35"/>
  </cellStyles>
  <dxfs count="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40" Type="http://schemas.openxmlformats.org/officeDocument/2006/relationships/worksheet" Target="worksheets/sheet38.xml" /><Relationship Id="rId42" Type="http://schemas.openxmlformats.org/officeDocument/2006/relationships/worksheet" Target="worksheets/sheet40.xml" /><Relationship Id="rId41" Type="http://schemas.openxmlformats.org/officeDocument/2006/relationships/worksheet" Target="worksheets/sheet39.xml" /><Relationship Id="rId44" Type="http://schemas.openxmlformats.org/officeDocument/2006/relationships/worksheet" Target="worksheets/sheet42.xml" /><Relationship Id="rId43" Type="http://schemas.openxmlformats.org/officeDocument/2006/relationships/worksheet" Target="worksheets/sheet41.xml" /><Relationship Id="rId46" Type="http://schemas.openxmlformats.org/officeDocument/2006/relationships/worksheet" Target="worksheets/sheet44.xml" /><Relationship Id="rId45" Type="http://schemas.openxmlformats.org/officeDocument/2006/relationships/worksheet" Target="worksheets/sheet43.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48" Type="http://schemas.openxmlformats.org/officeDocument/2006/relationships/worksheet" Target="worksheets/sheet46.xml" /><Relationship Id="rId47" Type="http://schemas.openxmlformats.org/officeDocument/2006/relationships/worksheet" Target="worksheets/sheet45.xml" /><Relationship Id="rId49" Type="http://schemas.openxmlformats.org/officeDocument/2006/relationships/worksheet" Target="worksheets/sheet47.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 Id="rId31" Type="http://schemas.openxmlformats.org/officeDocument/2006/relationships/worksheet" Target="worksheets/sheet29.xml" /><Relationship Id="rId30" Type="http://schemas.openxmlformats.org/officeDocument/2006/relationships/worksheet" Target="worksheets/sheet28.xml" /><Relationship Id="rId33" Type="http://schemas.openxmlformats.org/officeDocument/2006/relationships/worksheet" Target="worksheets/sheet31.xml" /><Relationship Id="rId32" Type="http://schemas.openxmlformats.org/officeDocument/2006/relationships/worksheet" Target="worksheets/sheet30.xml" /><Relationship Id="rId35" Type="http://schemas.openxmlformats.org/officeDocument/2006/relationships/worksheet" Target="worksheets/sheet33.xml" /><Relationship Id="rId34" Type="http://schemas.openxmlformats.org/officeDocument/2006/relationships/worksheet" Target="worksheets/sheet32.xml" /><Relationship Id="rId37" Type="http://schemas.openxmlformats.org/officeDocument/2006/relationships/worksheet" Target="worksheets/sheet35.xml" /><Relationship Id="rId36" Type="http://schemas.openxmlformats.org/officeDocument/2006/relationships/worksheet" Target="worksheets/sheet34.xml" /><Relationship Id="rId39" Type="http://schemas.openxmlformats.org/officeDocument/2006/relationships/worksheet" Target="worksheets/sheet37.xml" /><Relationship Id="rId38" Type="http://schemas.openxmlformats.org/officeDocument/2006/relationships/worksheet" Target="worksheets/sheet36.xml" /><Relationship Id="rId20" Type="http://schemas.openxmlformats.org/officeDocument/2006/relationships/worksheet" Target="worksheets/sheet18.xml" /><Relationship Id="rId22" Type="http://schemas.openxmlformats.org/officeDocument/2006/relationships/worksheet" Target="worksheets/sheet20.xml" /><Relationship Id="rId21" Type="http://schemas.openxmlformats.org/officeDocument/2006/relationships/worksheet" Target="worksheets/sheet19.xml" /><Relationship Id="rId24" Type="http://schemas.openxmlformats.org/officeDocument/2006/relationships/worksheet" Target="worksheets/sheet22.xml" /><Relationship Id="rId23" Type="http://schemas.openxmlformats.org/officeDocument/2006/relationships/worksheet" Target="worksheets/sheet21.xml" /><Relationship Id="rId26" Type="http://schemas.openxmlformats.org/officeDocument/2006/relationships/worksheet" Target="worksheets/sheet24.xml" /><Relationship Id="rId25" Type="http://schemas.openxmlformats.org/officeDocument/2006/relationships/worksheet" Target="worksheets/sheet23.xml" /><Relationship Id="rId28" Type="http://schemas.openxmlformats.org/officeDocument/2006/relationships/worksheet" Target="worksheets/sheet26.xml" /><Relationship Id="rId27" Type="http://schemas.openxmlformats.org/officeDocument/2006/relationships/worksheet" Target="worksheets/sheet25.xml" /><Relationship Id="rId29" Type="http://schemas.openxmlformats.org/officeDocument/2006/relationships/worksheet" Target="worksheets/sheet27.xml" /><Relationship Id="rId51" Type="http://schemas.openxmlformats.org/officeDocument/2006/relationships/sharedStrings" Target="sharedStrings.xml" /><Relationship Id="rId50" Type="http://schemas.openxmlformats.org/officeDocument/2006/relationships/worksheet" Target="worksheets/sheet48.xml" /><Relationship Id="rId52" Type="http://schemas.openxmlformats.org/officeDocument/2006/relationships/calcChain" Target="calcChain.xml" /><Relationship Id="rId11" Type="http://schemas.openxmlformats.org/officeDocument/2006/relationships/worksheet" Target="worksheets/sheet9.xml" /><Relationship Id="rId10" Type="http://schemas.openxmlformats.org/officeDocument/2006/relationships/worksheet" Target="worksheets/sheet8.xml" /><Relationship Id="rId13" Type="http://schemas.openxmlformats.org/officeDocument/2006/relationships/worksheet" Target="worksheets/sheet11.xml" /><Relationship Id="rId12" Type="http://schemas.openxmlformats.org/officeDocument/2006/relationships/worksheet" Target="worksheets/sheet10.xml" /><Relationship Id="rId15" Type="http://schemas.openxmlformats.org/officeDocument/2006/relationships/worksheet" Target="worksheets/sheet13.xml" /><Relationship Id="rId14" Type="http://schemas.openxmlformats.org/officeDocument/2006/relationships/worksheet" Target="worksheets/sheet12.xml" /><Relationship Id="rId17" Type="http://schemas.openxmlformats.org/officeDocument/2006/relationships/worksheet" Target="worksheets/sheet15.xml" /><Relationship Id="rId16" Type="http://schemas.openxmlformats.org/officeDocument/2006/relationships/worksheet" Target="worksheets/sheet14.xml" /><Relationship Id="rId19" Type="http://schemas.openxmlformats.org/officeDocument/2006/relationships/worksheet" Target="worksheets/sheet17.xml" /><Relationship Id="rId18" Type="http://schemas.openxmlformats.org/officeDocument/2006/relationships/worksheet" Target="worksheets/sheet16.xml" /></Relationships>
</file>

<file path=xl/ctrProps/ctrProp1.xml><?xml version="1.0" encoding="utf-8"?>
<formControlPr xmlns="http://schemas.microsoft.com/office/spreadsheetml/2009/9/main" objectType="Button" lockText="1"/>
</file>

<file path=xl/ctrProps/ctrProp2.xml><?xml version="1.0" encoding="utf-8"?>
<formControlPr xmlns="http://schemas.microsoft.com/office/spreadsheetml/2009/9/main" objectType="Button" lockText="1"/>
</file>

<file path=xl/ctrProps/ctrProp3.xml><?xml version="1.0" encoding="utf-8"?>
<formControlPr xmlns="http://schemas.microsoft.com/office/spreadsheetml/2009/9/main" objectType="Button" lockText="1"/>
</file>

<file path=xl/ctrProps/ctrProp4.xml><?xml version="1.0" encoding="utf-8"?>
<formControlPr xmlns="http://schemas.microsoft.com/office/spreadsheetml/2009/9/main" objectType="Button" lockText="1"/>
</file>

<file path=xl/ctrProps/ctrProp5.xml><?xml version="1.0" encoding="utf-8"?>
<formControlPr xmlns="http://schemas.microsoft.com/office/spreadsheetml/2009/9/main" objectType="Button" lockText="1"/>
</file>

<file path=xl/ctrProps/ctrProp6.xml><?xml version="1.0" encoding="utf-8"?>
<formControlPr xmlns="http://schemas.microsoft.com/office/spreadsheetml/2009/9/main" objectType="Button" lockText="1"/>
</file>

<file path=xl/ctrProps/ctrProp7.xml><?xml version="1.0" encoding="utf-8"?>
<formControlPr xmlns="http://schemas.microsoft.com/office/spreadsheetml/2009/9/main" objectType="Button" lockText="1"/>
</file>

<file path=xl/ctrProps/ctr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mc:AlternateContent xmlns:mc="http://schemas.openxmlformats.org/markup-compatibility/2006">
    <mc:Choice xmlns:a14="http://schemas.microsoft.com/office/drawing/2010/main" Requires="a14">
      <xdr:twoCellAnchor>
        <xdr:from>
          <xdr:col>0</xdr:col>
          <xdr:colOff>9525</xdr:colOff>
          <xdr:row>4</xdr:row>
          <xdr:rowOff>9525</xdr:rowOff>
        </xdr:from>
        <xdr:to>
          <xdr:col>1</xdr:col>
          <xdr:colOff>0</xdr:colOff>
          <xdr:row>5</xdr:row>
          <xdr:rowOff>0</xdr:rowOff>
        </xdr:to>
        <xdr:sp macro="[0]!SortClubSeeding">
          <xdr:nvSpPr>
            <xdr:cNvPr id="3073" name="Button 1" hidden="1">
              <a:extLst>
                <a:ext uri="{63B3BB69-23CF-44E3-9099-C40C66FF867C}">
                  <a14:compatExt spid="_x0000_s3073"/>
                </a:ext>
                <a:ext uri="{FF2B5EF4-FFF2-40B4-BE49-F238E27FC236}">
                  <a16:creationId xmlns:a16="http://schemas.microsoft.com/office/drawing/2014/main" id="{00000000-0008-0000-0000-0000010c0000}"/>
                </a:ext>
              </a:extLst>
            </xdr:cNvPr>
            <xdr:cNvSpPr>
              <a:spLocks noRot="1"/>
            </xdr:cNvSpPr>
          </xdr:nvSpPr>
          <xdr:spPr>
            <a:xfrm>
              <a:off x="9525" y="1038225"/>
              <a:ext cx="2238375" cy="371475"/>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2. START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6</xdr:row>
          <xdr:rowOff>38100</xdr:rowOff>
        </xdr:from>
        <xdr:to>
          <xdr:col>1</xdr:col>
          <xdr:colOff>0</xdr:colOff>
          <xdr:row>7</xdr:row>
          <xdr:rowOff>0</xdr:rowOff>
        </xdr:to>
        <xdr:sp macro="[0]!ImportRace">
          <xdr:nvSpPr>
            <xdr:cNvPr id="3074" name="Button 2" hidden="1">
              <a:extLst>
                <a:ext uri="{63B3BB69-23CF-44E3-9099-C40C66FF867C}">
                  <a14:compatExt spid="_x0000_s3074"/>
                </a:ext>
                <a:ext uri="{FF2B5EF4-FFF2-40B4-BE49-F238E27FC236}">
                  <a16:creationId xmlns:a16="http://schemas.microsoft.com/office/drawing/2014/main" id="{00000000-0008-0000-0000-0000020c0000}"/>
                </a:ext>
              </a:extLst>
            </xdr:cNvPr>
            <xdr:cNvSpPr>
              <a:spLocks noRot="1"/>
            </xdr:cNvSpPr>
          </xdr:nvSpPr>
          <xdr:spPr>
            <a:xfrm>
              <a:off x="9525" y="2000250"/>
              <a:ext cx="2238375" cy="3429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4. GET Challenge Results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xdr:row>
          <xdr:rowOff>0</xdr:rowOff>
        </xdr:from>
        <xdr:to>
          <xdr:col>1</xdr:col>
          <xdr:colOff>0</xdr:colOff>
          <xdr:row>9</xdr:row>
          <xdr:rowOff>0</xdr:rowOff>
        </xdr:to>
        <xdr:sp macro="[0]!Copy_FSA">
          <xdr:nvSpPr>
            <xdr:cNvPr id="3075" name="Button 3" hidden="1">
              <a:extLst>
                <a:ext uri="{63B3BB69-23CF-44E3-9099-C40C66FF867C}">
                  <a14:compatExt spid="_x0000_s3075"/>
                </a:ext>
                <a:ext uri="{FF2B5EF4-FFF2-40B4-BE49-F238E27FC236}">
                  <a16:creationId xmlns:a16="http://schemas.microsoft.com/office/drawing/2014/main" id="{00000000-0008-0000-0000-0000030c0000}"/>
                </a:ext>
              </a:extLst>
            </xdr:cNvPr>
            <xdr:cNvSpPr>
              <a:spLocks noRot="1"/>
            </xdr:cNvSpPr>
          </xdr:nvSpPr>
          <xdr:spPr>
            <a:xfrm>
              <a:off x="9525" y="3067050"/>
              <a:ext cx="2238375" cy="3810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6. POPULATE Races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12</xdr:row>
          <xdr:rowOff>38100</xdr:rowOff>
        </xdr:from>
        <xdr:to>
          <xdr:col>1</xdr:col>
          <xdr:colOff>0</xdr:colOff>
          <xdr:row>13</xdr:row>
          <xdr:rowOff>0</xdr:rowOff>
        </xdr:to>
        <xdr:sp macro="[0]!ClubPlacing">
          <xdr:nvSpPr>
            <xdr:cNvPr id="3076" name="Button 4" hidden="1">
              <a:extLst>
                <a:ext uri="{63B3BB69-23CF-44E3-9099-C40C66FF867C}">
                  <a14:compatExt spid="_x0000_s3076"/>
                </a:ext>
                <a:ext uri="{FF2B5EF4-FFF2-40B4-BE49-F238E27FC236}">
                  <a16:creationId xmlns:a16="http://schemas.microsoft.com/office/drawing/2014/main" id="{00000000-0008-0000-0000-0000040c0000}"/>
                </a:ext>
              </a:extLst>
            </xdr:cNvPr>
            <xdr:cNvSpPr>
              <a:spLocks noRot="1"/>
            </xdr:cNvSpPr>
          </xdr:nvSpPr>
          <xdr:spPr>
            <a:xfrm>
              <a:off x="9525" y="4629150"/>
              <a:ext cx="2238375" cy="3429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10. AWARD Club Points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14</xdr:row>
          <xdr:rowOff>38100</xdr:rowOff>
        </xdr:from>
        <xdr:to>
          <xdr:col>1</xdr:col>
          <xdr:colOff>0</xdr:colOff>
          <xdr:row>15</xdr:row>
          <xdr:rowOff>0</xdr:rowOff>
        </xdr:to>
        <xdr:sp macro="[0]!SortMainSheetResults">
          <xdr:nvSpPr>
            <xdr:cNvPr id="3078" name="Button 6" hidden="1">
              <a:extLst>
                <a:ext uri="{63B3BB69-23CF-44E3-9099-C40C66FF867C}">
                  <a14:compatExt spid="_x0000_s3078"/>
                </a:ext>
                <a:ext uri="{FF2B5EF4-FFF2-40B4-BE49-F238E27FC236}">
                  <a16:creationId xmlns:a16="http://schemas.microsoft.com/office/drawing/2014/main" id="{00000000-0008-0000-0000-0000060c0000}"/>
                </a:ext>
              </a:extLst>
            </xdr:cNvPr>
            <xdr:cNvSpPr>
              <a:spLocks noRot="1"/>
            </xdr:cNvSpPr>
          </xdr:nvSpPr>
          <xdr:spPr>
            <a:xfrm>
              <a:off x="9525" y="5391150"/>
              <a:ext cx="2238375" cy="3429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12. SORT Mainsheet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16</xdr:row>
          <xdr:rowOff>38100</xdr:rowOff>
        </xdr:from>
        <xdr:to>
          <xdr:col>1</xdr:col>
          <xdr:colOff>0</xdr:colOff>
          <xdr:row>17</xdr:row>
          <xdr:rowOff>0</xdr:rowOff>
        </xdr:to>
        <xdr:sp macro="[0]!RunReports">
          <xdr:nvSpPr>
            <xdr:cNvPr id="3079" name="Button 7" hidden="1">
              <a:extLst>
                <a:ext uri="{63B3BB69-23CF-44E3-9099-C40C66FF867C}">
                  <a14:compatExt spid="_x0000_s3079"/>
                </a:ext>
                <a:ext uri="{FF2B5EF4-FFF2-40B4-BE49-F238E27FC236}">
                  <a16:creationId xmlns:a16="http://schemas.microsoft.com/office/drawing/2014/main" id="{00000000-0008-0000-0000-0000070c0000}"/>
                </a:ext>
              </a:extLst>
            </xdr:cNvPr>
            <xdr:cNvSpPr>
              <a:spLocks noRot="1"/>
            </xdr:cNvSpPr>
          </xdr:nvSpPr>
          <xdr:spPr>
            <a:xfrm>
              <a:off x="9525" y="6153150"/>
              <a:ext cx="2238375" cy="3429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Generate Reports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9525</xdr:colOff>
          <xdr:row>0</xdr:row>
          <xdr:rowOff>9525</xdr:rowOff>
        </xdr:from>
        <xdr:to>
          <xdr:col>6</xdr:col>
          <xdr:colOff>1847850</xdr:colOff>
          <xdr:row>1</xdr:row>
          <xdr:rowOff>133350</xdr:rowOff>
        </xdr:to>
        <xdr:sp macro="[0]!GetPrintForm">
          <xdr:nvSpPr>
            <xdr:cNvPr id="3080" name="Button 8" hidden="1">
              <a:extLst>
                <a:ext uri="{63B3BB69-23CF-44E3-9099-C40C66FF867C}">
                  <a14:compatExt spid="_x0000_s3080"/>
                </a:ext>
                <a:ext uri="{FF2B5EF4-FFF2-40B4-BE49-F238E27FC236}">
                  <a16:creationId xmlns:a16="http://schemas.microsoft.com/office/drawing/2014/main" id="{00000000-0008-0000-0000-0000080c0000}"/>
                </a:ext>
              </a:extLst>
            </xdr:cNvPr>
            <xdr:cNvSpPr>
              <a:spLocks noRot="1"/>
            </xdr:cNvSpPr>
          </xdr:nvSpPr>
          <xdr:spPr>
            <a:xfrm>
              <a:off x="5162550" y="9525"/>
              <a:ext cx="1838325" cy="36195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Print Reports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10</xdr:row>
          <xdr:rowOff>0</xdr:rowOff>
        </xdr:from>
        <xdr:to>
          <xdr:col>1</xdr:col>
          <xdr:colOff>0</xdr:colOff>
          <xdr:row>11</xdr:row>
          <xdr:rowOff>0</xdr:rowOff>
        </xdr:to>
        <xdr:sp macro="[0]!RacePlacing">
          <xdr:nvSpPr>
            <xdr:cNvPr id="3081" name="Button 9" hidden="1">
              <a:extLst>
                <a:ext uri="{63B3BB69-23CF-44E3-9099-C40C66FF867C}">
                  <a14:compatExt spid="_x0000_s3081"/>
                </a:ext>
                <a:ext uri="{FF2B5EF4-FFF2-40B4-BE49-F238E27FC236}">
                  <a16:creationId xmlns:a16="http://schemas.microsoft.com/office/drawing/2014/main" id="{00000000-0008-0000-0000-0000090c0000}"/>
                </a:ext>
              </a:extLst>
            </xdr:cNvPr>
            <xdr:cNvSpPr>
              <a:spLocks noRot="1"/>
            </xdr:cNvSpPr>
          </xdr:nvSpPr>
          <xdr:spPr>
            <a:xfrm>
              <a:off x="9525" y="3829050"/>
              <a:ext cx="2238375" cy="381000"/>
            </a:xfrm>
            <a:prstGeom prst="rect"/>
            <a:ln>
              <a:solidFill>
                <a:srgbClr val="000000"/>
              </a:solidFill>
            </a:ln>
          </xdr:spPr>
          <xdr:txBody>
            <a:bodyPr lIns="36576" tIns="27432" rIns="36576" bIns="27432" vertOverflow="clip" wrap="square" anchor="ctr" upright="1"/>
            <a:p>
              <a:pPr algn="ctr" rtl="0"/>
              <a:r>
                <a:rPr lang="en-US" sz="1200" u="none" b="1" i="0" baseline="0">
                  <a:solidFill>
                    <a:srgbClr val="000000"/>
                  </a:solidFill>
                  <a:latin typeface="Arial"/>
                  <a:cs typeface="Arial"/>
                </a:rPr>
                <a:t>8. AWARD Race Points</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ctrlProp" Target="../ctrProps/ctrProp1.xml" /><Relationship Id="rId2" Type="http://schemas.openxmlformats.org/officeDocument/2006/relationships/ctrlProp" Target="../ctrProps/ctrProp2.xml" /><Relationship Id="rId3" Type="http://schemas.openxmlformats.org/officeDocument/2006/relationships/ctrlProp" Target="../ctrProps/ctrProp3.xml" /><Relationship Id="rId4" Type="http://schemas.openxmlformats.org/officeDocument/2006/relationships/ctrlProp" Target="../ctrProps/ctrProp4.xml" /><Relationship Id="rId11" Type="http://schemas.openxmlformats.org/officeDocument/2006/relationships/printerSettings" Target="../printerSettings/printerSettings1.bin" /><Relationship Id="rId10" Type="http://schemas.openxmlformats.org/officeDocument/2006/relationships/vmlDrawing" Target="../drawings/vmlDrawing1.vml" /><Relationship Id="rId9" Type="http://schemas.openxmlformats.org/officeDocument/2006/relationships/drawing" Target="../drawings/drawing1.xml" /><Relationship Id="rId5" Type="http://schemas.openxmlformats.org/officeDocument/2006/relationships/ctrlProp" Target="../ctrProps/ctrProp5.xml" /><Relationship Id="rId6" Type="http://schemas.openxmlformats.org/officeDocument/2006/relationships/ctrlProp" Target="../ctrProps/ctrProp6.xml" /><Relationship Id="rId7" Type="http://schemas.openxmlformats.org/officeDocument/2006/relationships/ctrlProp" Target="../ctrProps/ctrProp7.xml" /><Relationship Id="rId8" Type="http://schemas.openxmlformats.org/officeDocument/2006/relationships/ctrlProp" Target="../ctrProps/ctrProp8.xml"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 standalone="yes"?><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 standalone="yes"?><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 standalone="yes"?><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 standalone="yes"?><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 standalone="yes"?><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 standalone="yes"?><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 standalone="yes"?><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 standalone="yes"?><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 standalone="yes"?><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 standalone="yes"?><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 standalone="yes"?><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 standalone="yes"?><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 standalone="yes"?><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 standalone="yes"?><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 standalone="yes"?><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 standalone="yes"?><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 standalone="yes"?><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 standalone="yes"?><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 standalone="yes"?><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 standalone="yes"?><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 standalone="yes"?><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 standalone="yes"?><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 standalone="yes"?><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 standalone="yes"?><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 standalone="yes"?><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 standalone="yes"?><Relationships xmlns="http://schemas.openxmlformats.org/package/2006/relationships"><Relationship Id="rId1" Type="http://schemas.openxmlformats.org/officeDocument/2006/relationships/printerSettings" Target="../printerSettings/printerSettings47.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tabColor indexed="10"/>
  </sheetPr>
  <dimension ref="A1:V34"/>
  <sheetViews>
    <sheetView workbookViewId="0" topLeftCell="A1">
      <pane ySplit="2" topLeftCell="A7" activePane="bottomLeft" state="frozen"/>
      <selection pane="topLeft" activeCell="A1" sqref="A1"/>
      <selection pane="bottomLeft" activeCell="A16" sqref="A16"/>
    </sheetView>
  </sheetViews>
  <sheetFormatPr defaultColWidth="8.854285714285714" defaultRowHeight="12.75"/>
  <cols>
    <col min="1" max="1" width="33.714285714285715" customWidth="1"/>
    <col min="2" max="6" width="8.714285714285714" customWidth="1"/>
    <col min="7" max="7" width="30.714285714285715" customWidth="1"/>
  </cols>
  <sheetData>
    <row r="1" spans="1:22" ht="18.75" thickBot="1">
      <c r="A1" s="128" t="s">
        <v>41</v>
      </c>
      <c r="B1" s="127">
        <v>2024</v>
      </c>
      <c r="C1" s="16"/>
      <c r="D1" s="16"/>
      <c r="E1" s="16"/>
      <c r="F1" s="16"/>
      <c r="G1" s="16"/>
      <c r="H1" s="16"/>
      <c r="I1" s="16"/>
      <c r="J1" s="16"/>
      <c r="K1" s="16"/>
      <c r="L1" s="16"/>
      <c r="M1" s="16"/>
      <c r="N1" s="16"/>
      <c r="O1" s="16"/>
      <c r="P1" s="16"/>
      <c r="Q1" s="16"/>
      <c r="R1" s="16"/>
      <c r="S1" s="16"/>
      <c r="T1" s="16"/>
      <c r="U1" s="16"/>
      <c r="V1" s="16"/>
    </row>
    <row r="2" spans="1:22" ht="18.75" thickBot="1">
      <c r="A2" s="108" t="s">
        <v>167</v>
      </c>
      <c r="B2" s="109"/>
      <c r="C2" s="16"/>
      <c r="D2" s="16"/>
      <c r="E2" s="16"/>
      <c r="F2" s="16"/>
      <c r="G2" s="16"/>
      <c r="H2" s="16"/>
      <c r="I2" s="68"/>
      <c r="J2" s="68"/>
      <c r="K2" s="68"/>
      <c r="L2" s="68"/>
      <c r="M2" s="68"/>
      <c r="N2" s="16"/>
      <c r="O2" s="16"/>
      <c r="P2" s="16"/>
      <c r="Q2" s="16"/>
      <c r="R2" s="16"/>
      <c r="S2" s="16"/>
      <c r="T2" s="16"/>
      <c r="U2" s="16"/>
      <c r="V2" s="16"/>
    </row>
    <row r="3" spans="1:22" ht="13.5" thickBot="1">
      <c r="A3" s="16"/>
      <c r="B3" s="16"/>
      <c r="C3" s="16"/>
      <c r="D3" s="16"/>
      <c r="E3" s="16"/>
      <c r="F3" s="16"/>
      <c r="G3" s="16"/>
      <c r="H3" s="16"/>
      <c r="I3" s="68"/>
      <c r="J3" s="68"/>
      <c r="K3" s="68"/>
      <c r="L3" s="68"/>
      <c r="M3" s="68"/>
      <c r="N3" s="16"/>
      <c r="O3" s="16"/>
      <c r="P3" s="16"/>
      <c r="Q3" s="16"/>
      <c r="R3" s="16"/>
      <c r="S3" s="16"/>
      <c r="T3" s="16"/>
      <c r="U3" s="16"/>
      <c r="V3" s="16"/>
    </row>
    <row r="4" spans="1:22" ht="30" customHeight="1" thickBot="1">
      <c r="A4" s="132" t="s">
        <v>114</v>
      </c>
      <c r="B4" s="206" t="s">
        <v>7</v>
      </c>
      <c r="C4" s="207"/>
      <c r="D4" s="207"/>
      <c r="E4" s="207"/>
      <c r="F4" s="207"/>
      <c r="G4" s="207"/>
      <c r="H4" s="208"/>
      <c r="I4" s="67"/>
      <c r="J4" s="67"/>
      <c r="K4" s="67"/>
      <c r="L4" s="67"/>
      <c r="M4" s="67"/>
      <c r="N4" s="28"/>
      <c r="O4" s="69"/>
      <c r="P4" s="16"/>
      <c r="Q4" s="16"/>
      <c r="R4" s="16"/>
      <c r="S4" s="16"/>
      <c r="T4" s="16"/>
      <c r="U4" s="16"/>
      <c r="V4" s="16"/>
    </row>
    <row r="5" spans="1:22" ht="30" customHeight="1" thickBot="1">
      <c r="A5" s="129"/>
      <c r="B5" s="203" t="s">
        <v>66</v>
      </c>
      <c r="C5" s="204"/>
      <c r="D5" s="204"/>
      <c r="E5" s="204"/>
      <c r="F5" s="204"/>
      <c r="G5" s="205"/>
      <c r="H5" s="147" t="s">
        <v>133</v>
      </c>
      <c r="I5" s="111"/>
      <c r="J5" s="111"/>
      <c r="K5" s="111"/>
      <c r="L5" s="111"/>
      <c r="M5" s="111"/>
      <c r="N5" s="28"/>
      <c r="O5" s="69"/>
      <c r="P5" s="16"/>
      <c r="Q5" s="16"/>
      <c r="R5" s="16"/>
      <c r="S5" s="16"/>
      <c r="T5" s="16"/>
      <c r="U5" s="16"/>
      <c r="V5" s="16"/>
    </row>
    <row r="6" spans="1:22" ht="43.5" customHeight="1" thickBot="1">
      <c r="A6" s="132" t="s">
        <v>115</v>
      </c>
      <c r="B6" s="206" t="s">
        <v>8</v>
      </c>
      <c r="C6" s="207"/>
      <c r="D6" s="207"/>
      <c r="E6" s="207"/>
      <c r="F6" s="207"/>
      <c r="G6" s="207"/>
      <c r="H6" s="208"/>
      <c r="I6" s="111"/>
      <c r="J6" s="111"/>
      <c r="K6" s="111"/>
      <c r="L6" s="111"/>
      <c r="M6" s="111"/>
      <c r="N6" s="28"/>
      <c r="O6" s="69"/>
      <c r="P6" s="16"/>
      <c r="Q6" s="16"/>
      <c r="R6" s="16"/>
      <c r="S6" s="16"/>
      <c r="T6" s="16"/>
      <c r="U6" s="16"/>
      <c r="V6" s="16"/>
    </row>
    <row r="7" spans="1:22" ht="30" customHeight="1" thickBot="1">
      <c r="A7" s="130"/>
      <c r="B7" s="203" t="s">
        <v>69</v>
      </c>
      <c r="C7" s="204"/>
      <c r="D7" s="204"/>
      <c r="E7" s="204"/>
      <c r="F7" s="204"/>
      <c r="G7" s="205"/>
      <c r="H7" s="147" t="s">
        <v>133</v>
      </c>
      <c r="I7" s="112"/>
      <c r="J7" s="112"/>
      <c r="K7" s="112"/>
      <c r="L7" s="112"/>
      <c r="M7" s="112"/>
      <c r="N7" s="70"/>
      <c r="O7" s="69"/>
      <c r="P7" s="16"/>
      <c r="Q7" s="16"/>
      <c r="R7" s="16"/>
      <c r="S7" s="16"/>
      <c r="T7" s="16"/>
      <c r="U7" s="16"/>
      <c r="V7" s="16"/>
    </row>
    <row r="8" spans="1:22" ht="57" customHeight="1" thickBot="1">
      <c r="A8" s="132" t="s">
        <v>116</v>
      </c>
      <c r="B8" s="206" t="s">
        <v>152</v>
      </c>
      <c r="C8" s="207"/>
      <c r="D8" s="207"/>
      <c r="E8" s="207"/>
      <c r="F8" s="207"/>
      <c r="G8" s="207"/>
      <c r="H8" s="208"/>
      <c r="I8" s="112"/>
      <c r="J8" s="112"/>
      <c r="K8" s="112"/>
      <c r="L8" s="112"/>
      <c r="M8" s="112"/>
      <c r="N8" s="70"/>
      <c r="O8" s="69"/>
      <c r="P8" s="16"/>
      <c r="Q8" s="16"/>
      <c r="R8" s="16"/>
      <c r="S8" s="16"/>
      <c r="T8" s="16"/>
      <c r="U8" s="16"/>
      <c r="V8" s="16"/>
    </row>
    <row r="9" spans="1:22" ht="30" customHeight="1" thickBot="1">
      <c r="A9" s="131"/>
      <c r="B9" s="204" t="s">
        <v>1</v>
      </c>
      <c r="C9" s="204"/>
      <c r="D9" s="204"/>
      <c r="E9" s="204"/>
      <c r="F9" s="204"/>
      <c r="G9" s="205"/>
      <c r="H9" s="147" t="s">
        <v>133</v>
      </c>
      <c r="I9" s="111"/>
      <c r="J9" s="111"/>
      <c r="K9" s="111"/>
      <c r="L9" s="111"/>
      <c r="M9" s="111"/>
      <c r="N9" s="28"/>
      <c r="O9" s="69"/>
      <c r="P9" s="16"/>
      <c r="Q9" s="16"/>
      <c r="R9" s="16"/>
      <c r="S9" s="16"/>
      <c r="T9" s="16"/>
      <c r="U9" s="16"/>
      <c r="V9" s="16"/>
    </row>
    <row r="10" spans="1:22" ht="30" customHeight="1" thickBot="1">
      <c r="A10" s="132" t="s">
        <v>117</v>
      </c>
      <c r="B10" s="206" t="s">
        <v>151</v>
      </c>
      <c r="C10" s="207"/>
      <c r="D10" s="207"/>
      <c r="E10" s="207"/>
      <c r="F10" s="207"/>
      <c r="G10" s="207"/>
      <c r="H10" s="208"/>
      <c r="I10" s="111"/>
      <c r="J10" s="111"/>
      <c r="K10" s="111"/>
      <c r="L10" s="111"/>
      <c r="M10" s="111"/>
      <c r="N10" s="28"/>
      <c r="O10" s="69"/>
      <c r="P10" s="16"/>
      <c r="Q10" s="16"/>
      <c r="R10" s="16"/>
      <c r="S10" s="16"/>
      <c r="T10" s="16"/>
      <c r="U10" s="16"/>
      <c r="V10" s="16"/>
    </row>
    <row r="11" spans="1:22" ht="30" customHeight="1" thickBot="1">
      <c r="A11" s="132"/>
      <c r="B11" s="203" t="s">
        <v>67</v>
      </c>
      <c r="C11" s="204"/>
      <c r="D11" s="204"/>
      <c r="E11" s="204"/>
      <c r="F11" s="204"/>
      <c r="G11" s="205"/>
      <c r="H11" s="147" t="s">
        <v>133</v>
      </c>
      <c r="I11" s="111"/>
      <c r="J11" s="111"/>
      <c r="K11" s="111"/>
      <c r="L11" s="111"/>
      <c r="M11" s="111"/>
      <c r="N11" s="28"/>
      <c r="O11" s="69"/>
      <c r="P11" s="16"/>
      <c r="Q11" s="16"/>
      <c r="R11" s="16"/>
      <c r="S11" s="16"/>
      <c r="T11" s="16"/>
      <c r="U11" s="16"/>
      <c r="V11" s="16"/>
    </row>
    <row r="12" spans="1:22" ht="30" customHeight="1" thickBot="1">
      <c r="A12" s="132" t="s">
        <v>118</v>
      </c>
      <c r="B12" s="206" t="s">
        <v>9</v>
      </c>
      <c r="C12" s="207"/>
      <c r="D12" s="207"/>
      <c r="E12" s="207"/>
      <c r="F12" s="207"/>
      <c r="G12" s="207"/>
      <c r="H12" s="208"/>
      <c r="I12" s="111"/>
      <c r="J12" s="111"/>
      <c r="K12" s="111"/>
      <c r="L12" s="111"/>
      <c r="M12" s="111"/>
      <c r="N12" s="28"/>
      <c r="O12" s="69"/>
      <c r="P12" s="16"/>
      <c r="Q12" s="16"/>
      <c r="R12" s="16"/>
      <c r="S12" s="16"/>
      <c r="T12" s="16"/>
      <c r="U12" s="16"/>
      <c r="V12" s="16"/>
    </row>
    <row r="13" spans="1:22" ht="30" customHeight="1" thickBot="1">
      <c r="A13" s="130"/>
      <c r="B13" s="203" t="s">
        <v>68</v>
      </c>
      <c r="C13" s="204"/>
      <c r="D13" s="204"/>
      <c r="E13" s="204"/>
      <c r="F13" s="204"/>
      <c r="G13" s="205"/>
      <c r="H13" s="147" t="s">
        <v>133</v>
      </c>
      <c r="I13" s="111"/>
      <c r="J13" s="111"/>
      <c r="K13" s="111"/>
      <c r="L13" s="111"/>
      <c r="M13" s="111"/>
      <c r="N13" s="28"/>
      <c r="O13" s="69"/>
      <c r="P13" s="16"/>
      <c r="Q13" s="16"/>
      <c r="R13" s="16"/>
      <c r="S13" s="16"/>
      <c r="T13" s="16"/>
      <c r="U13" s="16"/>
      <c r="V13" s="16"/>
    </row>
    <row r="14" spans="1:22" ht="30" customHeight="1" thickBot="1">
      <c r="A14" s="132" t="s">
        <v>119</v>
      </c>
      <c r="B14" s="206" t="s">
        <v>107</v>
      </c>
      <c r="C14" s="207"/>
      <c r="D14" s="207"/>
      <c r="E14" s="207"/>
      <c r="F14" s="207"/>
      <c r="G14" s="207"/>
      <c r="H14" s="208"/>
      <c r="I14" s="111"/>
      <c r="J14" s="111"/>
      <c r="K14" s="111"/>
      <c r="L14" s="111"/>
      <c r="M14" s="111"/>
      <c r="N14" s="28"/>
      <c r="O14" s="69"/>
      <c r="P14" s="16"/>
      <c r="Q14" s="16"/>
      <c r="R14" s="16"/>
      <c r="S14" s="16"/>
      <c r="T14" s="16"/>
      <c r="U14" s="16"/>
      <c r="V14" s="16"/>
    </row>
    <row r="15" spans="1:22" ht="30" customHeight="1" thickBot="1">
      <c r="A15" s="130"/>
      <c r="B15" s="212" t="s">
        <v>10</v>
      </c>
      <c r="C15" s="213"/>
      <c r="D15" s="213"/>
      <c r="E15" s="213"/>
      <c r="F15" s="213"/>
      <c r="G15" s="214"/>
      <c r="H15" s="147" t="s">
        <v>133</v>
      </c>
      <c r="I15" s="112"/>
      <c r="J15" s="112"/>
      <c r="K15" s="112"/>
      <c r="L15" s="112"/>
      <c r="M15" s="112"/>
      <c r="N15" s="70"/>
      <c r="O15" s="69"/>
      <c r="P15" s="16"/>
      <c r="Q15" s="16"/>
      <c r="R15" s="16"/>
      <c r="S15" s="16"/>
      <c r="T15" s="16"/>
      <c r="U15" s="16"/>
      <c r="V15" s="16"/>
    </row>
    <row r="16" spans="1:22" ht="30" customHeight="1" thickBot="1">
      <c r="A16" s="132" t="s">
        <v>120</v>
      </c>
      <c r="B16" s="206" t="s">
        <v>2</v>
      </c>
      <c r="C16" s="207"/>
      <c r="D16" s="207"/>
      <c r="E16" s="207"/>
      <c r="F16" s="207"/>
      <c r="G16" s="207"/>
      <c r="H16" s="208"/>
      <c r="I16" s="112"/>
      <c r="J16" s="112"/>
      <c r="K16" s="112"/>
      <c r="L16" s="112"/>
      <c r="M16" s="112"/>
      <c r="N16" s="70"/>
      <c r="O16" s="69"/>
      <c r="P16" s="16"/>
      <c r="Q16" s="16"/>
      <c r="R16" s="16"/>
      <c r="S16" s="16"/>
      <c r="T16" s="16"/>
      <c r="U16" s="16"/>
      <c r="V16" s="16"/>
    </row>
    <row r="17" spans="1:22" ht="30" customHeight="1" thickBot="1">
      <c r="A17" s="133"/>
      <c r="B17" s="209" t="s">
        <v>43</v>
      </c>
      <c r="C17" s="210"/>
      <c r="D17" s="210"/>
      <c r="E17" s="210"/>
      <c r="F17" s="210"/>
      <c r="G17" s="211"/>
      <c r="H17" s="147" t="s">
        <v>133</v>
      </c>
      <c r="I17" s="112"/>
      <c r="J17" s="112"/>
      <c r="K17" s="112"/>
      <c r="L17" s="112"/>
      <c r="M17" s="112"/>
      <c r="N17" s="69"/>
      <c r="O17" s="69"/>
      <c r="P17" s="16"/>
      <c r="Q17" s="16"/>
      <c r="R17" s="16"/>
      <c r="S17" s="16"/>
      <c r="T17" s="16"/>
      <c r="U17" s="16"/>
      <c r="V17" s="16"/>
    </row>
    <row r="18" spans="1:22" ht="39.75" customHeight="1">
      <c r="A18" s="16"/>
      <c r="B18" s="16"/>
      <c r="C18" s="16"/>
      <c r="D18" s="16"/>
      <c r="E18" s="16"/>
      <c r="F18" s="16"/>
      <c r="G18" s="16"/>
      <c r="H18" s="16"/>
      <c r="I18" s="113"/>
      <c r="J18" s="113"/>
      <c r="K18" s="113"/>
      <c r="L18" s="113"/>
      <c r="M18" s="113"/>
      <c r="N18" s="69"/>
      <c r="O18" s="69"/>
      <c r="P18" s="16"/>
      <c r="Q18" s="16"/>
      <c r="R18" s="16"/>
      <c r="S18" s="16"/>
      <c r="T18" s="16"/>
      <c r="U18" s="16"/>
      <c r="V18" s="16"/>
    </row>
    <row r="19" spans="1:22" ht="39.75" customHeight="1">
      <c r="A19" s="16"/>
      <c r="B19" s="16"/>
      <c r="C19" s="16"/>
      <c r="D19" s="16"/>
      <c r="E19" s="16"/>
      <c r="F19" s="16"/>
      <c r="G19" s="16"/>
      <c r="H19" s="16"/>
      <c r="I19" s="114"/>
      <c r="J19" s="114"/>
      <c r="K19" s="114"/>
      <c r="L19" s="114"/>
      <c r="M19" s="114"/>
      <c r="N19" s="16"/>
      <c r="O19" s="16"/>
      <c r="P19" s="16"/>
      <c r="Q19" s="16"/>
      <c r="R19" s="16"/>
      <c r="S19" s="16"/>
      <c r="T19" s="16"/>
      <c r="U19" s="16"/>
      <c r="V19" s="16"/>
    </row>
    <row r="20" spans="1:22" ht="39.75" customHeight="1">
      <c r="A20" s="16"/>
      <c r="B20" s="16"/>
      <c r="C20" s="16"/>
      <c r="D20" s="16"/>
      <c r="E20" s="16"/>
      <c r="F20" s="16"/>
      <c r="G20" s="16"/>
      <c r="H20" s="16"/>
      <c r="I20" s="114"/>
      <c r="J20" s="114"/>
      <c r="K20" s="114"/>
      <c r="L20" s="114"/>
      <c r="M20" s="114"/>
      <c r="N20" s="16"/>
      <c r="O20" s="16"/>
      <c r="P20" s="16"/>
      <c r="Q20" s="16"/>
      <c r="R20" s="16"/>
      <c r="S20" s="16"/>
      <c r="T20" s="16"/>
      <c r="U20" s="16"/>
      <c r="V20" s="16"/>
    </row>
    <row r="21" spans="1:22" ht="12.75">
      <c r="A21" s="16"/>
      <c r="B21" s="16"/>
      <c r="C21" s="16"/>
      <c r="D21" s="16"/>
      <c r="E21" s="16"/>
      <c r="F21" s="16"/>
      <c r="G21" s="16"/>
      <c r="H21" s="16"/>
      <c r="I21" s="114"/>
      <c r="J21" s="114"/>
      <c r="K21" s="114"/>
      <c r="L21" s="114"/>
      <c r="M21" s="114"/>
      <c r="N21" s="16"/>
      <c r="O21" s="16"/>
      <c r="P21" s="16"/>
      <c r="Q21" s="16"/>
      <c r="R21" s="16"/>
      <c r="S21" s="16"/>
      <c r="T21" s="16"/>
      <c r="U21" s="16"/>
      <c r="V21" s="16"/>
    </row>
    <row r="22" spans="1:22" ht="12.75">
      <c r="A22" s="16"/>
      <c r="B22" s="16"/>
      <c r="C22" s="16"/>
      <c r="D22" s="16"/>
      <c r="E22" s="16"/>
      <c r="F22" s="16"/>
      <c r="G22" s="16"/>
      <c r="H22" s="16"/>
      <c r="I22" s="114"/>
      <c r="J22" s="114"/>
      <c r="K22" s="114"/>
      <c r="L22" s="114"/>
      <c r="M22" s="114"/>
      <c r="N22" s="16"/>
      <c r="O22" s="16"/>
      <c r="P22" s="16"/>
      <c r="Q22" s="16"/>
      <c r="R22" s="16"/>
      <c r="S22" s="16"/>
      <c r="T22" s="16"/>
      <c r="U22" s="16"/>
      <c r="V22" s="16"/>
    </row>
    <row r="23" spans="1:22" ht="12.75">
      <c r="A23" s="16"/>
      <c r="B23" s="16"/>
      <c r="C23" s="16"/>
      <c r="D23" s="16"/>
      <c r="E23" s="16"/>
      <c r="F23" s="16"/>
      <c r="G23" s="16"/>
      <c r="H23" s="16"/>
      <c r="I23" s="114"/>
      <c r="J23" s="114"/>
      <c r="K23" s="114"/>
      <c r="L23" s="114"/>
      <c r="M23" s="114"/>
      <c r="N23" s="16"/>
      <c r="O23" s="16"/>
      <c r="P23" s="16"/>
      <c r="Q23" s="16"/>
      <c r="R23" s="16"/>
      <c r="S23" s="16"/>
      <c r="T23" s="16"/>
      <c r="U23" s="16"/>
      <c r="V23" s="16"/>
    </row>
    <row r="24" spans="1:22" ht="12.75">
      <c r="A24" s="16"/>
      <c r="B24" s="16"/>
      <c r="C24" s="16"/>
      <c r="D24" s="16"/>
      <c r="E24" s="16"/>
      <c r="F24" s="16"/>
      <c r="G24" s="16"/>
      <c r="H24" s="16"/>
      <c r="I24" s="114"/>
      <c r="J24" s="114"/>
      <c r="K24" s="114"/>
      <c r="L24" s="114"/>
      <c r="M24" s="114"/>
      <c r="N24" s="16"/>
      <c r="O24" s="16"/>
      <c r="P24" s="16"/>
      <c r="Q24" s="16"/>
      <c r="R24" s="16"/>
      <c r="S24" s="16"/>
      <c r="T24" s="16"/>
      <c r="U24" s="16"/>
      <c r="V24" s="16"/>
    </row>
    <row r="25" spans="1:22" ht="12.75">
      <c r="A25" s="16"/>
      <c r="B25" s="16"/>
      <c r="C25" s="16"/>
      <c r="D25" s="16"/>
      <c r="E25" s="16"/>
      <c r="F25" s="16"/>
      <c r="G25" s="16"/>
      <c r="H25" s="16"/>
      <c r="I25" s="16"/>
      <c r="J25" s="16"/>
      <c r="K25" s="16"/>
      <c r="L25" s="16"/>
      <c r="M25" s="16"/>
      <c r="N25" s="16"/>
      <c r="O25" s="16"/>
      <c r="P25" s="16"/>
      <c r="Q25" s="16"/>
      <c r="R25" s="16"/>
      <c r="S25" s="16"/>
      <c r="T25" s="16"/>
      <c r="U25" s="16"/>
      <c r="V25" s="16"/>
    </row>
    <row r="26" spans="1:22" ht="12.75">
      <c r="A26" s="16"/>
      <c r="B26" s="16"/>
      <c r="C26" s="16"/>
      <c r="D26" s="16"/>
      <c r="E26" s="16"/>
      <c r="F26" s="16"/>
      <c r="G26" s="16"/>
      <c r="H26" s="16"/>
      <c r="I26" s="16"/>
      <c r="J26" s="16"/>
      <c r="K26" s="16"/>
      <c r="L26" s="16"/>
      <c r="M26" s="16"/>
      <c r="N26" s="16"/>
      <c r="O26" s="16"/>
      <c r="P26" s="16"/>
      <c r="Q26" s="16"/>
      <c r="R26" s="16"/>
      <c r="S26" s="16"/>
      <c r="T26" s="16"/>
      <c r="U26" s="16"/>
      <c r="V26" s="16"/>
    </row>
    <row r="27" spans="1:22" ht="12.75">
      <c r="A27" s="16"/>
      <c r="B27" s="16"/>
      <c r="C27" s="16"/>
      <c r="D27" s="16"/>
      <c r="E27" s="16"/>
      <c r="F27" s="16"/>
      <c r="G27" s="16"/>
      <c r="H27" s="16"/>
      <c r="I27" s="16"/>
      <c r="J27" s="16"/>
      <c r="K27" s="16"/>
      <c r="L27" s="16"/>
      <c r="M27" s="16"/>
      <c r="N27" s="16"/>
      <c r="O27" s="16"/>
      <c r="P27" s="16"/>
      <c r="Q27" s="16"/>
      <c r="R27" s="16"/>
      <c r="S27" s="16"/>
      <c r="T27" s="16"/>
      <c r="U27" s="16"/>
      <c r="V27" s="16"/>
    </row>
    <row r="28" spans="1:22" ht="12.75">
      <c r="A28" s="16"/>
      <c r="B28" s="16"/>
      <c r="C28" s="16"/>
      <c r="D28" s="16"/>
      <c r="E28" s="16"/>
      <c r="F28" s="16"/>
      <c r="G28" s="16"/>
      <c r="H28" s="16"/>
      <c r="I28" s="16"/>
      <c r="J28" s="16"/>
      <c r="K28" s="16"/>
      <c r="L28" s="16"/>
      <c r="M28" s="16"/>
      <c r="N28" s="16"/>
      <c r="O28" s="16"/>
      <c r="P28" s="16"/>
      <c r="Q28" s="16"/>
      <c r="R28" s="16"/>
      <c r="S28" s="16"/>
      <c r="T28" s="16"/>
      <c r="U28" s="16"/>
      <c r="V28" s="16"/>
    </row>
    <row r="29" spans="1:22" ht="12.75">
      <c r="A29" s="16"/>
      <c r="B29" s="16"/>
      <c r="C29" s="16"/>
      <c r="D29" s="16"/>
      <c r="E29" s="16"/>
      <c r="F29" s="16"/>
      <c r="G29" s="16"/>
      <c r="H29" s="16"/>
      <c r="I29" s="16"/>
      <c r="J29" s="16"/>
      <c r="K29" s="16"/>
      <c r="L29" s="16"/>
      <c r="M29" s="16"/>
      <c r="N29" s="16"/>
      <c r="O29" s="16"/>
      <c r="P29" s="16"/>
      <c r="Q29" s="16"/>
      <c r="R29" s="16"/>
      <c r="S29" s="16"/>
      <c r="T29" s="16"/>
      <c r="U29" s="16"/>
      <c r="V29" s="16"/>
    </row>
    <row r="30" spans="1:22" ht="12.75">
      <c r="A30" s="16"/>
      <c r="B30" s="16"/>
      <c r="C30" s="16"/>
      <c r="D30" s="16"/>
      <c r="E30" s="16"/>
      <c r="F30" s="16"/>
      <c r="G30" s="16"/>
      <c r="H30" s="16"/>
      <c r="I30" s="16"/>
      <c r="J30" s="16"/>
      <c r="K30" s="16"/>
      <c r="L30" s="16"/>
      <c r="M30" s="16"/>
      <c r="N30" s="16"/>
      <c r="O30" s="16"/>
      <c r="P30" s="16"/>
      <c r="Q30" s="16"/>
      <c r="R30" s="16"/>
      <c r="S30" s="16"/>
      <c r="T30" s="16"/>
      <c r="U30" s="16"/>
      <c r="V30" s="16"/>
    </row>
    <row r="31" spans="1:22" ht="12.75">
      <c r="A31" s="16"/>
      <c r="B31" s="16"/>
      <c r="C31" s="16"/>
      <c r="D31" s="16"/>
      <c r="E31" s="16"/>
      <c r="F31" s="16"/>
      <c r="G31" s="16"/>
      <c r="H31" s="16"/>
      <c r="I31" s="16"/>
      <c r="J31" s="16"/>
      <c r="K31" s="16"/>
      <c r="L31" s="16"/>
      <c r="M31" s="16"/>
      <c r="N31" s="16"/>
      <c r="O31" s="16"/>
      <c r="P31" s="16"/>
      <c r="Q31" s="16"/>
      <c r="R31" s="16"/>
      <c r="S31" s="16"/>
      <c r="T31" s="16"/>
      <c r="U31" s="16"/>
      <c r="V31" s="16"/>
    </row>
    <row r="32" spans="1:22" ht="12.75">
      <c r="A32" s="16"/>
      <c r="B32" s="16"/>
      <c r="C32" s="16"/>
      <c r="D32" s="16"/>
      <c r="E32" s="16"/>
      <c r="F32" s="16"/>
      <c r="G32" s="16"/>
      <c r="H32" s="16"/>
      <c r="I32" s="16"/>
      <c r="J32" s="16"/>
      <c r="K32" s="16"/>
      <c r="L32" s="16"/>
      <c r="M32" s="16"/>
      <c r="N32" s="16"/>
      <c r="O32" s="16"/>
      <c r="P32" s="16"/>
      <c r="Q32" s="16"/>
      <c r="R32" s="16"/>
      <c r="S32" s="16"/>
      <c r="T32" s="16"/>
      <c r="U32" s="16"/>
      <c r="V32" s="16"/>
    </row>
    <row r="33" spans="1:22" ht="12.75">
      <c r="A33" s="16"/>
      <c r="B33" s="16"/>
      <c r="C33" s="16"/>
      <c r="D33" s="16"/>
      <c r="E33" s="16"/>
      <c r="F33" s="16"/>
      <c r="G33" s="16"/>
      <c r="H33" s="16"/>
      <c r="I33" s="16"/>
      <c r="J33" s="16"/>
      <c r="K33" s="16"/>
      <c r="L33" s="16"/>
      <c r="M33" s="16"/>
      <c r="N33" s="16"/>
      <c r="O33" s="16"/>
      <c r="P33" s="16"/>
      <c r="Q33" s="16"/>
      <c r="R33" s="16"/>
      <c r="S33" s="16"/>
      <c r="T33" s="16"/>
      <c r="U33" s="16"/>
      <c r="V33" s="16"/>
    </row>
    <row r="34" spans="1:22" ht="12.75">
      <c r="A34" s="16"/>
      <c r="B34" s="16"/>
      <c r="C34" s="16"/>
      <c r="D34" s="16"/>
      <c r="E34" s="16"/>
      <c r="F34" s="16"/>
      <c r="G34" s="16"/>
      <c r="H34" s="16"/>
      <c r="I34" s="16"/>
      <c r="J34" s="16"/>
      <c r="K34" s="16"/>
      <c r="L34" s="16"/>
      <c r="M34" s="16"/>
      <c r="N34" s="16"/>
      <c r="O34" s="16"/>
      <c r="P34" s="16"/>
      <c r="Q34" s="16"/>
      <c r="R34" s="16"/>
      <c r="S34" s="16"/>
      <c r="T34" s="16"/>
      <c r="U34" s="16"/>
      <c r="V34" s="16"/>
    </row>
  </sheetData>
  <mergeCells count="14">
    <mergeCell ref="B10:H10"/>
    <mergeCell ref="B12:H12"/>
    <mergeCell ref="B14:H14"/>
    <mergeCell ref="B17:G17"/>
    <mergeCell ref="B13:G13"/>
    <mergeCell ref="B15:G15"/>
    <mergeCell ref="B11:G11"/>
    <mergeCell ref="B16:H16"/>
    <mergeCell ref="B5:G5"/>
    <mergeCell ref="B7:G7"/>
    <mergeCell ref="B9:G9"/>
    <mergeCell ref="B4:H4"/>
    <mergeCell ref="B6:H6"/>
    <mergeCell ref="B8:H8"/>
  </mergeCells>
  <pageMargins left="0.5" right="0.5" top="1" bottom="1" header="0.5" footer="0.5"/>
  <pageSetup orientation="landscape" paperSize="1" r:id="rId11"/>
  <headerFooter alignWithMargins="0"/>
  <drawing r:id="rId9"/>
  <legacyDrawing r:id="rId10"/>
  <mc:AlternateContent xmlns:mc="http://schemas.openxmlformats.org/markup-compatibility/2006">
    <mc:Choice Requires="x14">
      <controls>
        <mc:AlternateContent xmlns:mc="http://schemas.openxmlformats.org/markup-compatibility/2006">
          <mc:Choice Requires="x14">
            <control shapeId="3073" r:id="rId1" name="Button 1">
              <controlPr defaultSize="0" print="0" autoLine="0" autoPict="0">
                <macro>[0]!SortClubSeeding</macro>
                <anchor moveWithCells="1" sizeWithCells="1">
                  <from>
                    <xdr:col>0</xdr:col>
                    <xdr:colOff>9525</xdr:colOff>
                    <xdr:row>4</xdr:row>
                    <xdr:rowOff>9525</xdr:rowOff>
                  </from>
                  <to>
                    <xdr:col>1</xdr:col>
                    <xdr:colOff>0</xdr:colOff>
                    <xdr:row>5</xdr:row>
                    <xdr:rowOff>0</xdr:rowOff>
                  </to>
                </anchor>
              </controlPr>
            </control>
          </mc:Choice>
        </mc:AlternateContent>
        <mc:AlternateContent xmlns:mc="http://schemas.openxmlformats.org/markup-compatibility/2006">
          <mc:Choice Requires="x14">
            <control shapeId="3074" r:id="rId2" name="Button 2">
              <controlPr defaultSize="0" print="0" autoLine="0" autoPict="0">
                <macro>[0]!ImportRace</macro>
                <anchor moveWithCells="1" sizeWithCells="1">
                  <from>
                    <xdr:col>0</xdr:col>
                    <xdr:colOff>9525</xdr:colOff>
                    <xdr:row>6</xdr:row>
                    <xdr:rowOff>38100</xdr:rowOff>
                  </from>
                  <to>
                    <xdr:col>1</xdr:col>
                    <xdr:colOff>0</xdr:colOff>
                    <xdr:row>7</xdr:row>
                    <xdr:rowOff>0</xdr:rowOff>
                  </to>
                </anchor>
              </controlPr>
            </control>
          </mc:Choice>
        </mc:AlternateContent>
        <mc:AlternateContent xmlns:mc="http://schemas.openxmlformats.org/markup-compatibility/2006">
          <mc:Choice Requires="x14">
            <control shapeId="3075" r:id="rId3" name="Button 3">
              <controlPr defaultSize="0" print="0" autoLine="0" autoPict="0">
                <macro>[0]!Copy_FSA</macro>
                <anchor moveWithCells="1" sizeWithCells="1">
                  <from>
                    <xdr:col>0</xdr:col>
                    <xdr:colOff>9525</xdr:colOff>
                    <xdr:row>8</xdr:row>
                    <xdr:rowOff>0</xdr:rowOff>
                  </from>
                  <to>
                    <xdr:col>1</xdr:col>
                    <xdr:colOff>0</xdr:colOff>
                    <xdr:row>9</xdr:row>
                    <xdr:rowOff>0</xdr:rowOff>
                  </to>
                </anchor>
              </controlPr>
            </control>
          </mc:Choice>
        </mc:AlternateContent>
        <mc:AlternateContent xmlns:mc="http://schemas.openxmlformats.org/markup-compatibility/2006">
          <mc:Choice Requires="x14">
            <control shapeId="3076" r:id="rId4" name="Button 4">
              <controlPr defaultSize="0" print="0" autoLine="0" autoPict="0">
                <macro>[0]!ClubPlacing</macro>
                <anchor moveWithCells="1" sizeWithCells="1">
                  <from>
                    <xdr:col>0</xdr:col>
                    <xdr:colOff>9525</xdr:colOff>
                    <xdr:row>12</xdr:row>
                    <xdr:rowOff>38100</xdr:rowOff>
                  </from>
                  <to>
                    <xdr:col>1</xdr:col>
                    <xdr:colOff>0</xdr:colOff>
                    <xdr:row>13</xdr:row>
                    <xdr:rowOff>0</xdr:rowOff>
                  </to>
                </anchor>
              </controlPr>
            </control>
          </mc:Choice>
        </mc:AlternateContent>
        <mc:AlternateContent xmlns:mc="http://schemas.openxmlformats.org/markup-compatibility/2006">
          <mc:Choice Requires="x14">
            <control shapeId="3078" r:id="rId5" name="Button 6">
              <controlPr defaultSize="0" print="0" autoLine="0" autoPict="0">
                <macro>[0]!SortMainSheetResults</macro>
                <anchor moveWithCells="1" sizeWithCells="1">
                  <from>
                    <xdr:col>0</xdr:col>
                    <xdr:colOff>9525</xdr:colOff>
                    <xdr:row>14</xdr:row>
                    <xdr:rowOff>38100</xdr:rowOff>
                  </from>
                  <to>
                    <xdr:col>1</xdr:col>
                    <xdr:colOff>0</xdr:colOff>
                    <xdr:row>15</xdr:row>
                    <xdr:rowOff>0</xdr:rowOff>
                  </to>
                </anchor>
              </controlPr>
            </control>
          </mc:Choice>
        </mc:AlternateContent>
        <mc:AlternateContent xmlns:mc="http://schemas.openxmlformats.org/markup-compatibility/2006">
          <mc:Choice Requires="x14">
            <control shapeId="3079" r:id="rId6" name="Button 7">
              <controlPr defaultSize="0" print="0" autoLine="0" autoPict="0">
                <macro>[0]!RunReports</macro>
                <anchor moveWithCells="1" sizeWithCells="1">
                  <from>
                    <xdr:col>0</xdr:col>
                    <xdr:colOff>9525</xdr:colOff>
                    <xdr:row>16</xdr:row>
                    <xdr:rowOff>38100</xdr:rowOff>
                  </from>
                  <to>
                    <xdr:col>1</xdr:col>
                    <xdr:colOff>0</xdr:colOff>
                    <xdr:row>17</xdr:row>
                    <xdr:rowOff>0</xdr:rowOff>
                  </to>
                </anchor>
              </controlPr>
            </control>
          </mc:Choice>
        </mc:AlternateContent>
        <mc:AlternateContent xmlns:mc="http://schemas.openxmlformats.org/markup-compatibility/2006">
          <mc:Choice Requires="x14">
            <control shapeId="3080" r:id="rId7" name="Button 8">
              <controlPr defaultSize="0" print="0" autoLine="0" autoPict="0">
                <macro>[0]!GetPrintForm</macro>
                <anchor moveWithCells="1" sizeWithCells="1">
                  <from>
                    <xdr:col>6</xdr:col>
                    <xdr:colOff>9525</xdr:colOff>
                    <xdr:row>0</xdr:row>
                    <xdr:rowOff>9525</xdr:rowOff>
                  </from>
                  <to>
                    <xdr:col>6</xdr:col>
                    <xdr:colOff>1847850</xdr:colOff>
                    <xdr:row>1</xdr:row>
                    <xdr:rowOff>133350</xdr:rowOff>
                  </to>
                </anchor>
              </controlPr>
            </control>
          </mc:Choice>
        </mc:AlternateContent>
        <mc:AlternateContent xmlns:mc="http://schemas.openxmlformats.org/markup-compatibility/2006">
          <mc:Choice Requires="x14">
            <control shapeId="3081" r:id="rId8" name="Button 9">
              <controlPr defaultSize="0" print="0" autoLine="0" autoPict="0">
                <macro>[0]!RacePlacing</macro>
                <anchor moveWithCells="1" sizeWithCells="1">
                  <from>
                    <xdr:col>0</xdr:col>
                    <xdr:colOff>9525</xdr:colOff>
                    <xdr:row>10</xdr:row>
                    <xdr:rowOff>0</xdr:rowOff>
                  </from>
                  <to>
                    <xdr:col>1</xdr:col>
                    <xdr:colOff>0</xdr:colOff>
                    <xdr:row>11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82369237-8AA1-4C80-BF8E-6BD7ECE3128F}">
  <sheetPr codeName="Sheet11">
    <tabColor rgb="FFFF99CC"/>
  </sheetPr>
  <dimension ref="A1:P392"/>
  <sheetViews>
    <sheetView workbookViewId="0" topLeftCell="A1">
      <selection pane="topLeft" activeCell="A6" sqref="A6"/>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571428571428571" style="1" bestFit="1" customWidth="1"/>
    <col min="6" max="6" width="16.714285714285715" style="19" bestFit="1" customWidth="1"/>
    <col min="7" max="8" width="6.714285714285714" style="1" bestFit="1" customWidth="1"/>
    <col min="9" max="10" width="8" style="1" bestFit="1" customWidth="1"/>
    <col min="11" max="11" width="6.571428571428571"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112</v>
      </c>
      <c r="B1" s="38" t="s">
        <v>149</v>
      </c>
      <c r="I1" s="9"/>
      <c r="J1" s="9"/>
      <c r="K1" s="9"/>
    </row>
    <row r="2" spans="1:10" ht="12.75">
      <c r="A2" s="37">
        <v>3</v>
      </c>
      <c r="B2" s="40"/>
      <c r="C2" s="230" t="s">
        <v>42</v>
      </c>
      <c r="D2" s="230"/>
      <c r="E2" s="230"/>
      <c r="F2" s="19" t="s">
        <v>12</v>
      </c>
      <c r="G2" s="9">
        <v>20.38</v>
      </c>
      <c r="H2" s="9">
        <v>20.38</v>
      </c>
      <c r="I2" s="1" t="s">
        <v>49</v>
      </c>
      <c r="J2" s="1" t="s">
        <v>50</v>
      </c>
    </row>
    <row r="3" spans="1:11" ht="12.75">
      <c r="A3" s="37">
        <v>3</v>
      </c>
      <c r="B3" s="40"/>
      <c r="C3" s="230"/>
      <c r="D3" s="230"/>
      <c r="E3" s="230"/>
      <c r="F3" s="19" t="s">
        <v>51</v>
      </c>
      <c r="G3" s="35">
        <v>17.26</v>
      </c>
      <c r="H3" s="35">
        <v>17.26</v>
      </c>
      <c r="I3" s="36">
        <v>16.9499</v>
      </c>
      <c r="J3" s="36">
        <v>16.7107</v>
      </c>
      <c r="K3" s="5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6</v>
      </c>
      <c r="C7" s="1">
        <v>196</v>
      </c>
      <c r="D7" s="1" t="s">
        <v>820</v>
      </c>
      <c r="E7" s="1" t="s">
        <v>156</v>
      </c>
      <c r="F7" s="19" t="s">
        <v>142</v>
      </c>
      <c r="G7" s="190">
        <v>28.65</v>
      </c>
      <c r="H7" s="190">
        <v>29.51</v>
      </c>
      <c r="I7" s="190">
        <f>IF(ISNUMBER(((G7/$I$3)-1)*100),((G7/$I$3)-1)*100," ")</f>
        <v>69.02754588522646</v>
      </c>
      <c r="J7" s="190">
        <f>IF(ISNUMBER(((H7/$J$3)-1)*100),((H7/$J$3)-1)*100," ")</f>
        <v>76.59344013117347</v>
      </c>
      <c r="K7" s="190">
        <f>IF(I7=0,IF(J7=0," ",J7),IF(J7=0,IF(I7=0," ",I7),IF(I7&lt;J7,I7,J7)))</f>
        <v>69.02754588522646</v>
      </c>
      <c r="L7" s="31"/>
      <c r="M7" s="35"/>
      <c r="N7" t="s">
        <v>156</v>
      </c>
      <c r="O7" s="4">
        <f t="shared" si="0" ref="O7:O15">SUMIF($E$7:$E$91,N7,$B$7:$B$91)</f>
        <v>6</v>
      </c>
      <c r="P7">
        <v>100</v>
      </c>
    </row>
    <row r="8" spans="1:16" ht="12.75">
      <c r="A8" s="1">
        <v>2</v>
      </c>
      <c r="B8" s="1">
        <v>3</v>
      </c>
      <c r="C8" s="1">
        <v>199</v>
      </c>
      <c r="D8" s="1" t="s">
        <v>820</v>
      </c>
      <c r="E8" s="1" t="s">
        <v>160</v>
      </c>
      <c r="F8" s="19" t="s">
        <v>804</v>
      </c>
      <c r="G8" s="190">
        <v>38.60</v>
      </c>
      <c r="H8" s="190">
        <v>32.18</v>
      </c>
      <c r="I8" s="190">
        <f>IF(ISNUMBER(((G8/$I$3)-1)*100),((G8/$I$3)-1)*100," ")</f>
        <v>127.7299571088915</v>
      </c>
      <c r="J8" s="190">
        <f>IF(ISNUMBER(((H8/$J$3)-1)*100),((H8/$J$3)-1)*100," ")</f>
        <v>92.57122681874488</v>
      </c>
      <c r="K8" s="190">
        <f>IF(I8=0,IF(J8=0," ",J8),IF(J8=0,IF(I8=0," ",I8),IF(I8&lt;J8,I8,J8)))</f>
        <v>92.57122681874488</v>
      </c>
      <c r="L8" s="31"/>
      <c r="M8" s="35"/>
      <c r="N8" t="s">
        <v>130</v>
      </c>
      <c r="O8" s="4">
        <f t="shared" si="0"/>
        <v>0</v>
      </c>
      <c r="P8">
        <v>0</v>
      </c>
    </row>
    <row r="9" spans="1:16" ht="12.75">
      <c r="A9" s="1">
        <v>3</v>
      </c>
      <c r="B9" s="1">
        <v>1</v>
      </c>
      <c r="C9" s="1">
        <v>198</v>
      </c>
      <c r="D9" s="1" t="s">
        <v>820</v>
      </c>
      <c r="E9" s="1" t="s">
        <v>154</v>
      </c>
      <c r="F9" s="19" t="s">
        <v>797</v>
      </c>
      <c r="G9" s="190">
        <v>74.29</v>
      </c>
      <c r="H9" s="190" t="s">
        <v>648</v>
      </c>
      <c r="I9" s="190">
        <f>IF(ISNUMBER(((G9/$I$3)-1)*100),((G9/$I$3)-1)*100," ")</f>
        <v>338.2916713372941</v>
      </c>
      <c r="J9" s="190" t="str">
        <f>IF(ISNUMBER(((H9/$J$3)-1)*100),((H9/$J$3)-1)*100," ")</f>
        <v xml:space="preserve"> </v>
      </c>
      <c r="K9" s="190">
        <f>IF(I9=0,IF(J9=0," ",J9),IF(J9=0,IF(I9=0," ",I9),IF(I9&lt;J9,I9,J9)))</f>
        <v>338.2916713372941</v>
      </c>
      <c r="L9" s="31"/>
      <c r="M9" s="35"/>
      <c r="N9" t="s">
        <v>157</v>
      </c>
      <c r="O9" s="4">
        <f t="shared" si="0"/>
        <v>0</v>
      </c>
      <c r="P9">
        <v>0</v>
      </c>
    </row>
    <row r="10" spans="7:16" ht="12.75">
      <c r="G10" s="190"/>
      <c r="H10" s="190"/>
      <c r="I10" s="190"/>
      <c r="J10" s="190"/>
      <c r="K10" s="190"/>
      <c r="L10" s="31"/>
      <c r="M10" s="35"/>
      <c r="N10" t="s">
        <v>158</v>
      </c>
      <c r="O10" s="4">
        <f t="shared" si="0"/>
        <v>0</v>
      </c>
      <c r="P10">
        <v>0</v>
      </c>
    </row>
    <row r="11" spans="7:16" ht="12.75">
      <c r="G11" s="190"/>
      <c r="H11" s="190"/>
      <c r="I11" s="190"/>
      <c r="J11" s="190"/>
      <c r="K11" s="190"/>
      <c r="L11" s="31"/>
      <c r="M11" s="35"/>
      <c r="N11" t="s">
        <v>154</v>
      </c>
      <c r="O11" s="4">
        <f t="shared" si="0"/>
        <v>1</v>
      </c>
      <c r="P11">
        <v>81</v>
      </c>
    </row>
    <row r="12" spans="7:16" ht="12.75">
      <c r="G12" s="190"/>
      <c r="H12" s="190"/>
      <c r="I12" s="190"/>
      <c r="J12" s="190"/>
      <c r="K12" s="190"/>
      <c r="L12" s="31"/>
      <c r="M12" s="35"/>
      <c r="N12" t="s">
        <v>159</v>
      </c>
      <c r="O12" s="4">
        <f t="shared" si="0"/>
        <v>0</v>
      </c>
      <c r="P12">
        <v>0</v>
      </c>
    </row>
    <row r="13" spans="7:16" ht="12.75">
      <c r="G13" s="190"/>
      <c r="H13" s="190"/>
      <c r="I13" s="190"/>
      <c r="J13" s="190"/>
      <c r="K13" s="190"/>
      <c r="L13" s="31"/>
      <c r="M13" s="35"/>
      <c r="N13" t="s">
        <v>160</v>
      </c>
      <c r="O13" s="4">
        <f t="shared" si="0"/>
        <v>3</v>
      </c>
      <c r="P13">
        <v>90</v>
      </c>
    </row>
    <row r="14" spans="7:16" ht="12.75">
      <c r="G14" s="190"/>
      <c r="H14" s="190"/>
      <c r="I14" s="190"/>
      <c r="J14" s="190"/>
      <c r="K14" s="190"/>
      <c r="L14" s="31"/>
      <c r="M14" s="35"/>
      <c r="N14" t="s">
        <v>161</v>
      </c>
      <c r="O14" s="4">
        <f t="shared" si="0"/>
        <v>0</v>
      </c>
      <c r="P14">
        <v>0</v>
      </c>
    </row>
    <row r="15" spans="7:16" ht="12.75">
      <c r="G15" s="190"/>
      <c r="H15" s="190"/>
      <c r="I15" s="190"/>
      <c r="J15" s="190"/>
      <c r="K15" s="190"/>
      <c r="L15" s="31"/>
      <c r="M15" s="35"/>
      <c r="N15" t="s">
        <v>162</v>
      </c>
      <c r="O15" s="4">
        <f t="shared" si="0"/>
        <v>0</v>
      </c>
      <c r="P15">
        <v>0</v>
      </c>
    </row>
    <row r="16" spans="7:13" ht="12.75">
      <c r="G16" s="190"/>
      <c r="H16" s="190"/>
      <c r="I16" s="190"/>
      <c r="J16" s="190"/>
      <c r="K16" s="190"/>
      <c r="L16" s="31"/>
      <c r="M16" s="35"/>
    </row>
    <row r="17" spans="7:13" ht="12.75">
      <c r="G17" s="190"/>
      <c r="H17" s="190"/>
      <c r="I17" s="190"/>
      <c r="J17" s="190"/>
      <c r="K17" s="190"/>
      <c r="L17" s="31"/>
      <c r="M17" s="35"/>
    </row>
    <row r="18" spans="7:13" ht="12.75">
      <c r="G18" s="190"/>
      <c r="H18" s="190"/>
      <c r="I18" s="190"/>
      <c r="J18" s="190"/>
      <c r="K18" s="190"/>
      <c r="L18" s="31"/>
      <c r="M18" s="35"/>
    </row>
    <row r="19" spans="7:13" ht="12.75">
      <c r="G19" s="190"/>
      <c r="H19" s="190"/>
      <c r="I19" s="190"/>
      <c r="J19" s="190"/>
      <c r="K19" s="190"/>
      <c r="L19" s="31"/>
      <c r="M19" s="35"/>
    </row>
    <row r="20" spans="7:13" ht="12.75">
      <c r="G20" s="190"/>
      <c r="H20" s="190"/>
      <c r="I20" s="190"/>
      <c r="J20" s="190"/>
      <c r="K20" s="190"/>
      <c r="L20" s="31"/>
      <c r="M20" s="35"/>
    </row>
    <row r="21" spans="7:13" ht="12.75">
      <c r="G21" s="51"/>
      <c r="H21" s="51"/>
      <c r="I21" s="51"/>
      <c r="J21" s="51"/>
      <c r="K21" s="51"/>
      <c r="M21" s="1"/>
    </row>
    <row r="22" spans="7:13" ht="12.75">
      <c r="G22" s="51"/>
      <c r="H22" s="51"/>
      <c r="I22" s="51"/>
      <c r="J22" s="51"/>
      <c r="K22" s="51"/>
      <c r="M22" s="1"/>
    </row>
    <row r="23" spans="7:13" ht="12.75">
      <c r="G23" s="51"/>
      <c r="H23" s="51"/>
      <c r="I23" s="51"/>
      <c r="J23" s="51"/>
      <c r="K23" s="51"/>
      <c r="M23" s="1"/>
    </row>
    <row r="24" spans="7:13" ht="12.75">
      <c r="G24" s="51"/>
      <c r="H24" s="51"/>
      <c r="I24" s="50"/>
      <c r="J24" s="50"/>
      <c r="K24" s="50"/>
      <c r="L24" s="31"/>
      <c r="M24" s="1"/>
    </row>
    <row r="25" spans="7:13" ht="12.75">
      <c r="G25" s="51"/>
      <c r="H25" s="51"/>
      <c r="I25" s="50"/>
      <c r="J25" s="50"/>
      <c r="K25" s="50"/>
      <c r="L25" s="31"/>
      <c r="M25" s="1"/>
    </row>
    <row r="26" spans="7:13" ht="12.75">
      <c r="G26" s="51"/>
      <c r="H26" s="51"/>
      <c r="I26" s="50"/>
      <c r="J26" s="50"/>
      <c r="K26" s="50"/>
      <c r="L26" s="31"/>
      <c r="M26" s="1"/>
    </row>
    <row r="27" spans="7:13" ht="12.75">
      <c r="G27" s="51"/>
      <c r="H27" s="51"/>
      <c r="I27" s="50"/>
      <c r="J27" s="50"/>
      <c r="K27" s="50"/>
      <c r="L27" s="31"/>
      <c r="M27" s="1"/>
    </row>
    <row r="28" spans="7:13" ht="12.75">
      <c r="G28" s="51"/>
      <c r="H28" s="51"/>
      <c r="I28" s="50"/>
      <c r="J28" s="50"/>
      <c r="K28" s="50"/>
      <c r="L28" s="31"/>
      <c r="M28" s="1"/>
    </row>
    <row r="29" spans="7:13" ht="12.75">
      <c r="G29" s="51"/>
      <c r="H29" s="51"/>
      <c r="I29" s="50"/>
      <c r="J29" s="50"/>
      <c r="K29" s="50"/>
      <c r="L29" s="31"/>
      <c r="M29" s="1"/>
    </row>
    <row r="30" spans="7:13" ht="12.75">
      <c r="G30" s="51"/>
      <c r="H30" s="51"/>
      <c r="I30" s="50"/>
      <c r="J30" s="50"/>
      <c r="K30" s="50"/>
      <c r="L30" s="31"/>
      <c r="M30" s="1"/>
    </row>
    <row r="31" spans="7:13" ht="12.75">
      <c r="G31" s="51"/>
      <c r="H31" s="51"/>
      <c r="I31" s="50"/>
      <c r="J31" s="50"/>
      <c r="K31" s="50"/>
      <c r="L31" s="31"/>
      <c r="M31" s="1"/>
    </row>
    <row r="32" spans="7:13" ht="12.75">
      <c r="G32" s="51"/>
      <c r="H32" s="51"/>
      <c r="I32" s="50"/>
      <c r="J32" s="50"/>
      <c r="K32" s="50"/>
      <c r="L32" s="31"/>
      <c r="M32" s="1"/>
    </row>
    <row r="33" spans="7:13" ht="12.75">
      <c r="G33" s="51"/>
      <c r="H33" s="51"/>
      <c r="I33" s="50"/>
      <c r="J33" s="50"/>
      <c r="K33" s="50"/>
      <c r="L33" s="31"/>
      <c r="M33" s="1"/>
    </row>
    <row r="34" spans="7:13" ht="12.75">
      <c r="G34" s="51"/>
      <c r="H34" s="51"/>
      <c r="I34" s="50"/>
      <c r="J34" s="50"/>
      <c r="K34" s="50"/>
      <c r="L34" s="31"/>
      <c r="M34" s="1"/>
    </row>
    <row r="35" spans="7:13" ht="12.75">
      <c r="G35" s="51"/>
      <c r="H35" s="51"/>
      <c r="I35" s="50"/>
      <c r="J35" s="50"/>
      <c r="K35" s="50"/>
      <c r="L35" s="31"/>
      <c r="M35" s="1"/>
    </row>
    <row r="36" spans="7:13" ht="12.75">
      <c r="G36" s="51"/>
      <c r="H36" s="51"/>
      <c r="I36" s="50"/>
      <c r="J36" s="50"/>
      <c r="K36" s="50"/>
      <c r="L36" s="31"/>
      <c r="M36" s="1"/>
    </row>
    <row r="37" spans="7:13" ht="12.75">
      <c r="G37" s="51"/>
      <c r="H37" s="51"/>
      <c r="I37" s="50"/>
      <c r="J37" s="50"/>
      <c r="K37" s="50"/>
      <c r="L37" s="31"/>
      <c r="M37" s="1"/>
    </row>
    <row r="38" spans="7:13" ht="12.75">
      <c r="G38" s="51"/>
      <c r="H38" s="51"/>
      <c r="I38" s="51"/>
      <c r="J38" s="51"/>
      <c r="K38" s="51"/>
      <c r="M38" s="1"/>
    </row>
    <row r="39" spans="7:13" ht="12.75">
      <c r="G39" s="51"/>
      <c r="H39" s="51"/>
      <c r="I39" s="50"/>
      <c r="J39" s="50"/>
      <c r="K39" s="50"/>
      <c r="L39" s="32"/>
      <c r="M39" s="1"/>
    </row>
    <row r="40" spans="7:13" ht="12.75">
      <c r="G40" s="51"/>
      <c r="H40" s="51"/>
      <c r="I40" s="50"/>
      <c r="J40" s="50"/>
      <c r="K40" s="50"/>
      <c r="L40" s="32"/>
      <c r="M40" s="1"/>
    </row>
    <row r="41" spans="7:13" ht="12.75">
      <c r="G41" s="51"/>
      <c r="H41" s="51"/>
      <c r="I41" s="50"/>
      <c r="J41" s="50"/>
      <c r="K41" s="50"/>
      <c r="L41" s="32"/>
      <c r="M41" s="1"/>
    </row>
    <row r="42" spans="7:13" ht="12.75">
      <c r="G42" s="51"/>
      <c r="H42" s="51"/>
      <c r="I42" s="50"/>
      <c r="J42" s="50"/>
      <c r="K42" s="50"/>
      <c r="L42" s="32"/>
      <c r="M42" s="1"/>
    </row>
    <row r="43" spans="7:13" ht="12.75">
      <c r="G43" s="51"/>
      <c r="H43" s="51"/>
      <c r="I43" s="50"/>
      <c r="J43" s="50"/>
      <c r="K43" s="50"/>
      <c r="L43" s="32"/>
      <c r="M43" s="1"/>
    </row>
    <row r="44" spans="7:13" ht="12.75">
      <c r="G44" s="51"/>
      <c r="H44" s="51"/>
      <c r="I44" s="50"/>
      <c r="J44" s="50"/>
      <c r="K44" s="50"/>
      <c r="L44" s="32"/>
      <c r="M44" s="1"/>
    </row>
    <row r="45" spans="7:13" ht="12.75">
      <c r="G45" s="51"/>
      <c r="H45" s="51"/>
      <c r="I45" s="50"/>
      <c r="J45" s="50"/>
      <c r="K45" s="50"/>
      <c r="L45" s="32"/>
      <c r="M45" s="1"/>
    </row>
    <row r="46" spans="7:13" ht="12.75">
      <c r="G46" s="51"/>
      <c r="H46" s="51"/>
      <c r="I46" s="50"/>
      <c r="J46" s="50"/>
      <c r="K46" s="50"/>
      <c r="L46" s="32"/>
      <c r="M46" s="1"/>
    </row>
    <row r="47" spans="7:13" ht="12.75">
      <c r="G47" s="51"/>
      <c r="H47" s="51"/>
      <c r="I47" s="50"/>
      <c r="J47" s="50"/>
      <c r="K47" s="50"/>
      <c r="L47" s="32"/>
      <c r="M47" s="1"/>
    </row>
    <row r="48" spans="7:13" ht="12.75">
      <c r="G48" s="51"/>
      <c r="H48" s="51"/>
      <c r="I48" s="50"/>
      <c r="J48" s="50"/>
      <c r="K48" s="50"/>
      <c r="L48" s="32"/>
      <c r="M48" s="1"/>
    </row>
    <row r="49" spans="7:13" ht="12.75">
      <c r="G49" s="51"/>
      <c r="H49" s="51"/>
      <c r="I49" s="50"/>
      <c r="J49" s="50"/>
      <c r="K49" s="50"/>
      <c r="L49" s="32"/>
      <c r="M49" s="1"/>
    </row>
    <row r="50" spans="7:13" ht="12.75">
      <c r="G50" s="51"/>
      <c r="H50" s="51"/>
      <c r="I50" s="50"/>
      <c r="J50" s="50"/>
      <c r="K50" s="50"/>
      <c r="L50" s="32"/>
      <c r="M50" s="1"/>
    </row>
    <row r="51" spans="7:13" ht="12.75">
      <c r="G51" s="51"/>
      <c r="H51" s="51"/>
      <c r="I51" s="50"/>
      <c r="J51" s="50"/>
      <c r="K51" s="50"/>
      <c r="L51" s="32"/>
      <c r="M51" s="1"/>
    </row>
    <row r="52" spans="7:13" ht="12.75">
      <c r="G52" s="51"/>
      <c r="H52" s="51"/>
      <c r="I52" s="50"/>
      <c r="J52" s="50"/>
      <c r="K52" s="50"/>
      <c r="L52" s="32"/>
      <c r="M52" s="1"/>
    </row>
    <row r="53" spans="7:13" ht="12.75">
      <c r="G53" s="51"/>
      <c r="H53" s="51"/>
      <c r="I53" s="51"/>
      <c r="J53" s="51"/>
      <c r="K53" s="51"/>
      <c r="M53" s="1"/>
    </row>
    <row r="54" spans="7:13" ht="12.75">
      <c r="G54" s="51"/>
      <c r="H54" s="51"/>
      <c r="I54" s="51"/>
      <c r="J54" s="51"/>
      <c r="K54" s="51"/>
      <c r="M54" s="1"/>
    </row>
    <row r="55" spans="7:13" ht="12.75">
      <c r="G55" s="51"/>
      <c r="H55" s="51"/>
      <c r="I55" s="51"/>
      <c r="J55" s="51"/>
      <c r="K55" s="51"/>
      <c r="M55" s="1"/>
    </row>
    <row r="56" spans="7:13" ht="12.75">
      <c r="G56" s="51"/>
      <c r="H56" s="51"/>
      <c r="I56" s="51"/>
      <c r="J56" s="51"/>
      <c r="K56" s="51"/>
      <c r="M56" s="1"/>
    </row>
    <row r="57" spans="7:13" ht="12.75">
      <c r="G57" s="51"/>
      <c r="H57" s="51"/>
      <c r="I57" s="51"/>
      <c r="J57" s="51"/>
      <c r="K57" s="51"/>
      <c r="M57" s="1"/>
    </row>
    <row r="58" spans="7:13" ht="12.75">
      <c r="G58" s="51"/>
      <c r="H58" s="51"/>
      <c r="I58" s="51"/>
      <c r="J58" s="51"/>
      <c r="K58" s="51"/>
      <c r="M58" s="1"/>
    </row>
    <row r="59" spans="7:13" ht="12.75">
      <c r="G59" s="51"/>
      <c r="H59" s="51"/>
      <c r="I59" s="51"/>
      <c r="J59" s="51"/>
      <c r="K59" s="51"/>
      <c r="M59" s="1"/>
    </row>
    <row r="60" spans="7:13" ht="12.75">
      <c r="G60" s="51"/>
      <c r="H60" s="51"/>
      <c r="I60" s="51"/>
      <c r="J60" s="51"/>
      <c r="K60" s="51"/>
      <c r="M60" s="1"/>
    </row>
    <row r="61" spans="7:13" ht="12.75">
      <c r="G61" s="51"/>
      <c r="H61" s="51"/>
      <c r="I61" s="51"/>
      <c r="J61" s="51"/>
      <c r="K61" s="51"/>
      <c r="M61" s="1"/>
    </row>
    <row r="62" spans="7:13" ht="12.75">
      <c r="G62" s="51"/>
      <c r="H62" s="51"/>
      <c r="I62" s="51"/>
      <c r="J62" s="51"/>
      <c r="K62" s="51"/>
      <c r="M62" s="1"/>
    </row>
    <row r="63" spans="7:13" ht="12.75">
      <c r="G63" s="51"/>
      <c r="H63" s="51"/>
      <c r="I63" s="51"/>
      <c r="J63" s="51"/>
      <c r="K63" s="51"/>
      <c r="M63" s="1"/>
    </row>
    <row r="64" spans="7:13" ht="12.75">
      <c r="G64" s="51"/>
      <c r="H64" s="51"/>
      <c r="I64" s="51"/>
      <c r="J64" s="51"/>
      <c r="K64" s="51"/>
      <c r="M64" s="1"/>
    </row>
    <row r="65" spans="7:13" ht="12.75">
      <c r="G65" s="51"/>
      <c r="H65" s="51"/>
      <c r="I65" s="51"/>
      <c r="J65" s="51"/>
      <c r="K65" s="51"/>
      <c r="M65" s="1"/>
    </row>
    <row r="66" spans="7:13" ht="12.75">
      <c r="G66" s="51"/>
      <c r="H66" s="51"/>
      <c r="I66" s="51"/>
      <c r="J66" s="51"/>
      <c r="K66" s="51"/>
      <c r="M66" s="1"/>
    </row>
    <row r="67" spans="7:13" ht="12.75">
      <c r="G67" s="51"/>
      <c r="H67" s="51"/>
      <c r="I67" s="51"/>
      <c r="J67" s="51"/>
      <c r="K67" s="51"/>
      <c r="M67" s="1"/>
    </row>
    <row r="68" spans="7:13" ht="12.75">
      <c r="G68" s="51"/>
      <c r="H68" s="51"/>
      <c r="I68" s="51"/>
      <c r="J68" s="51"/>
      <c r="K68" s="51"/>
      <c r="M68" s="1"/>
    </row>
    <row r="69" spans="7:13" ht="12.75">
      <c r="G69" s="51"/>
      <c r="H69" s="51"/>
      <c r="I69" s="51"/>
      <c r="J69" s="51"/>
      <c r="K69" s="51"/>
      <c r="M69" s="1"/>
    </row>
    <row r="70" spans="7:13" ht="12.75">
      <c r="G70" s="51"/>
      <c r="H70" s="51"/>
      <c r="I70" s="51"/>
      <c r="J70" s="51"/>
      <c r="K70" s="51"/>
      <c r="M70" s="1"/>
    </row>
    <row r="71" spans="7:13" ht="12.75">
      <c r="G71" s="51"/>
      <c r="H71" s="51"/>
      <c r="I71" s="51"/>
      <c r="J71" s="51"/>
      <c r="K71" s="51"/>
      <c r="M71" s="1"/>
    </row>
    <row r="72" spans="7:13" ht="12.75">
      <c r="G72" s="51"/>
      <c r="H72" s="51"/>
      <c r="I72" s="51"/>
      <c r="J72" s="51"/>
      <c r="K72" s="51"/>
      <c r="M72" s="1"/>
    </row>
    <row r="73" spans="7:13" ht="12.75">
      <c r="G73" s="51"/>
      <c r="H73" s="51"/>
      <c r="I73" s="51"/>
      <c r="J73" s="51"/>
      <c r="K73" s="51"/>
      <c r="M73" s="1"/>
    </row>
    <row r="74" spans="7:13" ht="12.75">
      <c r="G74" s="51"/>
      <c r="H74" s="51"/>
      <c r="I74" s="51"/>
      <c r="J74" s="51"/>
      <c r="K74" s="51"/>
      <c r="M74" s="1"/>
    </row>
    <row r="75" spans="7:13" ht="12.75">
      <c r="G75" s="51"/>
      <c r="H75" s="51"/>
      <c r="I75" s="51"/>
      <c r="J75" s="51"/>
      <c r="K75" s="51"/>
      <c r="M75" s="1"/>
    </row>
    <row r="76" spans="7:13" ht="12.75">
      <c r="G76" s="51"/>
      <c r="H76" s="51"/>
      <c r="I76" s="51"/>
      <c r="J76" s="51"/>
      <c r="K76" s="51"/>
      <c r="M76" s="1"/>
    </row>
    <row r="77" spans="7:13" ht="12.75">
      <c r="G77" s="51"/>
      <c r="H77" s="51"/>
      <c r="I77" s="51"/>
      <c r="J77" s="51"/>
      <c r="K77" s="51"/>
      <c r="M77" s="1"/>
    </row>
    <row r="78" spans="7:13" ht="12.75">
      <c r="G78" s="51"/>
      <c r="H78" s="51"/>
      <c r="I78" s="51"/>
      <c r="J78" s="51"/>
      <c r="K78" s="51"/>
      <c r="M78" s="1"/>
    </row>
    <row r="79" spans="7:13" ht="12.75">
      <c r="G79" s="51"/>
      <c r="H79" s="51"/>
      <c r="I79" s="51"/>
      <c r="J79" s="51"/>
      <c r="K79" s="51"/>
      <c r="M79" s="1"/>
    </row>
    <row r="80" spans="7:13" ht="12.75">
      <c r="G80" s="51"/>
      <c r="H80" s="51"/>
      <c r="I80" s="51"/>
      <c r="J80" s="51"/>
      <c r="K80" s="51"/>
      <c r="M80" s="1"/>
    </row>
    <row r="81" spans="7:13" ht="12.75">
      <c r="G81" s="51"/>
      <c r="H81" s="51"/>
      <c r="I81" s="51"/>
      <c r="J81" s="51"/>
      <c r="K81" s="51"/>
      <c r="M81" s="1"/>
    </row>
    <row r="82" spans="7:13" ht="12.75">
      <c r="G82" s="51"/>
      <c r="H82" s="51"/>
      <c r="I82" s="51"/>
      <c r="J82" s="51"/>
      <c r="K82" s="51"/>
      <c r="M82" s="1"/>
    </row>
    <row r="83" spans="7:13" ht="12.75">
      <c r="G83" s="51"/>
      <c r="H83" s="51"/>
      <c r="I83" s="51"/>
      <c r="J83" s="51"/>
      <c r="K83" s="51"/>
      <c r="M83" s="1"/>
    </row>
    <row r="84" spans="7:13" ht="12.75">
      <c r="G84" s="51"/>
      <c r="H84" s="51"/>
      <c r="I84" s="51"/>
      <c r="J84" s="51"/>
      <c r="K84" s="51"/>
      <c r="M84" s="1"/>
    </row>
    <row r="85" spans="7:13" ht="12.75">
      <c r="G85" s="51"/>
      <c r="H85" s="51"/>
      <c r="I85" s="51"/>
      <c r="J85" s="51"/>
      <c r="K85" s="51"/>
      <c r="M85" s="1"/>
    </row>
    <row r="86" spans="7:13" ht="12.75">
      <c r="G86" s="51"/>
      <c r="H86" s="51"/>
      <c r="I86" s="51"/>
      <c r="J86" s="51"/>
      <c r="K86" s="51"/>
      <c r="M86" s="1"/>
    </row>
    <row r="87" spans="7:13" ht="12.75">
      <c r="G87" s="51"/>
      <c r="H87" s="51"/>
      <c r="I87" s="51"/>
      <c r="J87" s="51"/>
      <c r="K87" s="51"/>
      <c r="M87" s="1"/>
    </row>
    <row r="88" spans="7:13" ht="12.75">
      <c r="G88" s="51"/>
      <c r="H88" s="51"/>
      <c r="I88" s="51"/>
      <c r="J88" s="51"/>
      <c r="K88" s="51"/>
      <c r="M88" s="1"/>
    </row>
    <row r="89" spans="7:13" ht="12.75">
      <c r="G89" s="51"/>
      <c r="H89" s="51"/>
      <c r="I89" s="51"/>
      <c r="J89" s="51"/>
      <c r="K89" s="51"/>
      <c r="M89" s="1"/>
    </row>
    <row r="90" spans="7:13" ht="12.75">
      <c r="G90" s="51"/>
      <c r="H90" s="51"/>
      <c r="I90" s="51"/>
      <c r="J90" s="51"/>
      <c r="K90" s="51"/>
      <c r="M90" s="1"/>
    </row>
    <row r="91" spans="7:13" ht="12.75">
      <c r="G91" s="51"/>
      <c r="H91" s="51"/>
      <c r="I91" s="51"/>
      <c r="J91" s="51"/>
      <c r="K91" s="51"/>
      <c r="M91" s="1"/>
    </row>
    <row r="92" spans="7:13" ht="12.75">
      <c r="G92" s="51"/>
      <c r="H92" s="51"/>
      <c r="I92" s="51"/>
      <c r="J92" s="51"/>
      <c r="K92" s="51"/>
      <c r="M92" s="1"/>
    </row>
    <row r="93" spans="7:13" ht="12.75">
      <c r="G93" s="51"/>
      <c r="H93" s="51"/>
      <c r="I93" s="51"/>
      <c r="J93" s="51"/>
      <c r="K93" s="51"/>
      <c r="M93" s="1"/>
    </row>
    <row r="94" spans="7:13" ht="12.75">
      <c r="G94" s="51"/>
      <c r="H94" s="51"/>
      <c r="I94" s="51"/>
      <c r="J94" s="51"/>
      <c r="K94" s="51"/>
      <c r="M94" s="1"/>
    </row>
    <row r="95" spans="7:13" ht="12.75">
      <c r="G95" s="51"/>
      <c r="H95" s="51"/>
      <c r="I95" s="51"/>
      <c r="J95" s="51"/>
      <c r="K95" s="51"/>
      <c r="M95" s="1"/>
    </row>
    <row r="96" spans="7:13" ht="12.75">
      <c r="G96" s="51"/>
      <c r="H96" s="51"/>
      <c r="I96" s="51"/>
      <c r="J96" s="51"/>
      <c r="K96" s="51"/>
      <c r="M96" s="1"/>
    </row>
    <row r="97" spans="7:13" ht="12.75">
      <c r="G97" s="51"/>
      <c r="H97" s="51"/>
      <c r="I97" s="51"/>
      <c r="J97" s="51"/>
      <c r="K97" s="51"/>
      <c r="M97" s="1"/>
    </row>
    <row r="98" spans="7:13" ht="12.75">
      <c r="G98" s="51"/>
      <c r="H98" s="51"/>
      <c r="I98" s="51"/>
      <c r="J98" s="51"/>
      <c r="K98" s="51"/>
      <c r="M98" s="1"/>
    </row>
    <row r="99" spans="7:13" ht="12.75">
      <c r="G99" s="51"/>
      <c r="H99" s="51"/>
      <c r="I99" s="51"/>
      <c r="J99" s="51"/>
      <c r="K99" s="51"/>
      <c r="M99" s="1"/>
    </row>
    <row r="100" spans="7:13" ht="12.75">
      <c r="G100" s="51"/>
      <c r="H100" s="51"/>
      <c r="I100" s="51"/>
      <c r="J100" s="51"/>
      <c r="K100" s="51"/>
      <c r="M100" s="1"/>
    </row>
    <row r="101" spans="7:13" ht="12.75">
      <c r="G101" s="51"/>
      <c r="H101" s="51"/>
      <c r="I101" s="51"/>
      <c r="J101" s="51"/>
      <c r="K101" s="51"/>
      <c r="M101" s="1"/>
    </row>
    <row r="102" spans="7:13" ht="12.75">
      <c r="G102" s="51"/>
      <c r="H102" s="51"/>
      <c r="I102" s="51"/>
      <c r="J102" s="51"/>
      <c r="K102" s="51"/>
      <c r="M102" s="1"/>
    </row>
    <row r="103" spans="7:13" ht="12.75">
      <c r="G103" s="51"/>
      <c r="H103" s="51"/>
      <c r="I103" s="51"/>
      <c r="J103" s="51"/>
      <c r="K103" s="51"/>
      <c r="M103" s="1"/>
    </row>
    <row r="104" spans="7:13" ht="12.75">
      <c r="G104" s="51"/>
      <c r="H104" s="51"/>
      <c r="I104" s="51"/>
      <c r="J104" s="51"/>
      <c r="K104" s="51"/>
      <c r="M104" s="1"/>
    </row>
    <row r="105" spans="7:13" ht="12.75">
      <c r="G105" s="51"/>
      <c r="H105" s="51"/>
      <c r="I105" s="51"/>
      <c r="J105" s="51"/>
      <c r="K105" s="51"/>
      <c r="M105" s="1"/>
    </row>
    <row r="106" spans="7:13" ht="12.75">
      <c r="G106" s="51"/>
      <c r="H106" s="51"/>
      <c r="I106" s="51"/>
      <c r="J106" s="51"/>
      <c r="K106" s="51"/>
      <c r="M106" s="1"/>
    </row>
    <row r="107" spans="7:13" ht="12.75">
      <c r="G107" s="51"/>
      <c r="H107" s="51"/>
      <c r="I107" s="51"/>
      <c r="J107" s="51"/>
      <c r="K107" s="51"/>
      <c r="M107" s="1"/>
    </row>
    <row r="108" spans="7:13" ht="12.75">
      <c r="G108" s="51"/>
      <c r="H108" s="51"/>
      <c r="I108" s="51"/>
      <c r="J108" s="51"/>
      <c r="K108" s="51"/>
      <c r="M108" s="1"/>
    </row>
    <row r="109" spans="7:13" ht="12.75">
      <c r="G109" s="51"/>
      <c r="H109" s="51"/>
      <c r="I109" s="51"/>
      <c r="J109" s="51"/>
      <c r="K109" s="51"/>
      <c r="M109" s="1"/>
    </row>
    <row r="110" spans="7:13" ht="12.75">
      <c r="G110" s="51"/>
      <c r="H110" s="51"/>
      <c r="I110" s="51"/>
      <c r="J110" s="51"/>
      <c r="K110" s="51"/>
      <c r="M110" s="1"/>
    </row>
    <row r="111" spans="7:13" ht="12.75">
      <c r="G111" s="51"/>
      <c r="H111" s="51"/>
      <c r="I111" s="51"/>
      <c r="J111" s="51"/>
      <c r="K111" s="51"/>
      <c r="M111" s="1"/>
    </row>
    <row r="112" spans="7:13" ht="12.75">
      <c r="G112" s="51"/>
      <c r="H112" s="51"/>
      <c r="I112" s="51"/>
      <c r="J112" s="51"/>
      <c r="K112" s="51"/>
      <c r="M112" s="1"/>
    </row>
    <row r="113" spans="7:13" ht="12.75">
      <c r="G113" s="51"/>
      <c r="H113" s="51"/>
      <c r="I113" s="51"/>
      <c r="J113" s="51"/>
      <c r="K113" s="51"/>
      <c r="M113" s="1"/>
    </row>
    <row r="114" spans="7:13" ht="12.75">
      <c r="G114" s="51"/>
      <c r="H114" s="51"/>
      <c r="I114" s="51"/>
      <c r="J114" s="51"/>
      <c r="K114" s="51"/>
      <c r="M114" s="1"/>
    </row>
    <row r="115" spans="7:13" ht="12.75">
      <c r="G115" s="51"/>
      <c r="H115" s="51"/>
      <c r="I115" s="51"/>
      <c r="J115" s="51"/>
      <c r="K115" s="51"/>
      <c r="M115" s="1"/>
    </row>
    <row r="116" spans="7:13" ht="12.75">
      <c r="G116" s="51"/>
      <c r="H116" s="51"/>
      <c r="I116" s="51"/>
      <c r="J116" s="51"/>
      <c r="K116" s="51"/>
      <c r="M116" s="1"/>
    </row>
    <row r="117" spans="7:13" ht="12.75">
      <c r="G117" s="51"/>
      <c r="H117" s="51"/>
      <c r="I117" s="51"/>
      <c r="J117" s="51"/>
      <c r="K117" s="51"/>
      <c r="M117" s="1"/>
    </row>
    <row r="118" spans="7:13" ht="12.75">
      <c r="G118" s="51"/>
      <c r="H118" s="51"/>
      <c r="I118" s="51"/>
      <c r="J118" s="51"/>
      <c r="K118" s="51"/>
      <c r="M118" s="1"/>
    </row>
    <row r="119" spans="7:13" ht="12.75">
      <c r="G119" s="51"/>
      <c r="H119" s="51"/>
      <c r="I119" s="51"/>
      <c r="J119" s="51"/>
      <c r="K119" s="51"/>
      <c r="M119" s="1"/>
    </row>
    <row r="120" spans="7:13" ht="12.75">
      <c r="G120" s="51"/>
      <c r="H120" s="51"/>
      <c r="I120" s="51"/>
      <c r="J120" s="51"/>
      <c r="K120" s="51"/>
      <c r="M120" s="1"/>
    </row>
    <row r="121" spans="7:13" ht="12.75">
      <c r="G121" s="51"/>
      <c r="H121" s="51"/>
      <c r="I121" s="51"/>
      <c r="J121" s="51"/>
      <c r="K121" s="51"/>
      <c r="M121" s="1"/>
    </row>
    <row r="122" spans="7:13" ht="12.75">
      <c r="G122" s="51"/>
      <c r="H122" s="51"/>
      <c r="I122" s="51"/>
      <c r="J122" s="51"/>
      <c r="K122" s="51"/>
      <c r="M122" s="1"/>
    </row>
    <row r="123" spans="7:13" ht="12.75">
      <c r="G123" s="51"/>
      <c r="H123" s="51"/>
      <c r="I123" s="51"/>
      <c r="J123" s="51"/>
      <c r="K123" s="51"/>
      <c r="M123" s="1"/>
    </row>
    <row r="124" spans="7:13" ht="12.75">
      <c r="G124" s="51"/>
      <c r="H124" s="51"/>
      <c r="I124" s="51"/>
      <c r="J124" s="51"/>
      <c r="K124" s="51"/>
      <c r="M124" s="1"/>
    </row>
    <row r="125" spans="7:13" ht="12.75">
      <c r="G125" s="51"/>
      <c r="H125" s="51"/>
      <c r="I125" s="51"/>
      <c r="J125" s="51"/>
      <c r="K125" s="51"/>
      <c r="M125" s="1"/>
    </row>
    <row r="126" spans="7:13" ht="12.75">
      <c r="G126" s="51"/>
      <c r="H126" s="51"/>
      <c r="I126" s="51"/>
      <c r="J126" s="51"/>
      <c r="K126" s="51"/>
      <c r="M126" s="1"/>
    </row>
    <row r="127" spans="7:13" ht="12.75">
      <c r="G127" s="51"/>
      <c r="H127" s="51"/>
      <c r="I127" s="51"/>
      <c r="J127" s="51"/>
      <c r="K127" s="51"/>
      <c r="M127" s="1"/>
    </row>
    <row r="128" spans="7:13" ht="12.75">
      <c r="G128" s="51"/>
      <c r="H128" s="51"/>
      <c r="I128" s="51"/>
      <c r="J128" s="51"/>
      <c r="K128" s="51"/>
      <c r="M128" s="1"/>
    </row>
    <row r="129" spans="7:13" ht="12.75">
      <c r="G129" s="51"/>
      <c r="H129" s="51"/>
      <c r="I129" s="51"/>
      <c r="J129" s="51"/>
      <c r="K129" s="51"/>
      <c r="M129" s="1"/>
    </row>
    <row r="130" spans="7:13" ht="12.75">
      <c r="G130" s="51"/>
      <c r="H130" s="51"/>
      <c r="I130" s="51"/>
      <c r="J130" s="51"/>
      <c r="K130" s="51"/>
      <c r="M130" s="1"/>
    </row>
    <row r="131" spans="7:13" ht="12.75">
      <c r="G131" s="51"/>
      <c r="H131" s="51"/>
      <c r="I131" s="51"/>
      <c r="J131" s="51"/>
      <c r="K131" s="51"/>
      <c r="M131" s="1"/>
    </row>
    <row r="132" spans="7:13" ht="12.75">
      <c r="G132" s="51"/>
      <c r="H132" s="51"/>
      <c r="I132" s="51"/>
      <c r="J132" s="51"/>
      <c r="K132" s="51"/>
      <c r="M132" s="1"/>
    </row>
    <row r="133" spans="7:13" ht="12.75">
      <c r="G133" s="51"/>
      <c r="H133" s="51"/>
      <c r="I133" s="51"/>
      <c r="J133" s="51"/>
      <c r="K133" s="51"/>
      <c r="M133" s="1"/>
    </row>
    <row r="134" spans="7:13" ht="12.75">
      <c r="G134" s="51"/>
      <c r="H134" s="51"/>
      <c r="I134" s="51"/>
      <c r="J134" s="51"/>
      <c r="K134" s="51"/>
      <c r="M134" s="1"/>
    </row>
    <row r="135" spans="7:13" ht="12.75">
      <c r="G135" s="51"/>
      <c r="H135" s="51"/>
      <c r="I135" s="51"/>
      <c r="J135" s="51"/>
      <c r="K135" s="51"/>
      <c r="M135" s="1"/>
    </row>
    <row r="136" spans="7:13" ht="12.75">
      <c r="G136" s="51"/>
      <c r="H136" s="51"/>
      <c r="I136" s="51"/>
      <c r="J136" s="51"/>
      <c r="K136" s="51"/>
      <c r="M136" s="1"/>
    </row>
    <row r="137" spans="7:13" ht="12.75">
      <c r="G137" s="51"/>
      <c r="H137" s="51"/>
      <c r="I137" s="51"/>
      <c r="J137" s="51"/>
      <c r="K137" s="51"/>
      <c r="M137" s="1"/>
    </row>
    <row r="138" spans="7:13" ht="12.75">
      <c r="G138" s="51"/>
      <c r="H138" s="51"/>
      <c r="I138" s="51"/>
      <c r="J138" s="51"/>
      <c r="K138" s="51"/>
      <c r="M138" s="1"/>
    </row>
    <row r="139" spans="7:13" ht="12.75">
      <c r="G139" s="51"/>
      <c r="H139" s="51"/>
      <c r="I139" s="51"/>
      <c r="J139" s="51"/>
      <c r="K139" s="51"/>
      <c r="M139" s="1"/>
    </row>
    <row r="140" spans="7:13" ht="12.75">
      <c r="G140" s="51"/>
      <c r="H140" s="51"/>
      <c r="I140" s="51"/>
      <c r="J140" s="51"/>
      <c r="K140" s="51"/>
      <c r="M140" s="1"/>
    </row>
    <row r="141" spans="7:13" ht="12.75">
      <c r="G141" s="51"/>
      <c r="H141" s="51"/>
      <c r="I141" s="51"/>
      <c r="J141" s="51"/>
      <c r="K141" s="51"/>
      <c r="M141" s="1"/>
    </row>
    <row r="142" spans="7:13" ht="12.75">
      <c r="G142" s="51"/>
      <c r="H142" s="51"/>
      <c r="I142" s="51"/>
      <c r="J142" s="51"/>
      <c r="K142" s="51"/>
      <c r="M142" s="1"/>
    </row>
    <row r="143" spans="7:13" ht="12.75">
      <c r="G143" s="51"/>
      <c r="H143" s="51"/>
      <c r="I143" s="51"/>
      <c r="J143" s="51"/>
      <c r="K143" s="51"/>
      <c r="M143" s="1"/>
    </row>
    <row r="144" spans="7:13" ht="12.75">
      <c r="G144" s="51"/>
      <c r="H144" s="51"/>
      <c r="I144" s="51"/>
      <c r="J144" s="51"/>
      <c r="K144" s="51"/>
      <c r="M144" s="1"/>
    </row>
    <row r="145" spans="7:13" ht="12.75">
      <c r="G145" s="51"/>
      <c r="H145" s="51"/>
      <c r="I145" s="51"/>
      <c r="J145" s="51"/>
      <c r="K145" s="51"/>
      <c r="M145" s="1"/>
    </row>
    <row r="146" spans="7:13" ht="12.75">
      <c r="G146" s="51"/>
      <c r="H146" s="51"/>
      <c r="I146" s="51"/>
      <c r="J146" s="51"/>
      <c r="K146" s="51"/>
      <c r="M146" s="1"/>
    </row>
    <row r="147" spans="7:13" ht="12.75">
      <c r="G147" s="51"/>
      <c r="H147" s="51"/>
      <c r="I147" s="51"/>
      <c r="J147" s="51"/>
      <c r="K147" s="51"/>
      <c r="M147" s="1"/>
    </row>
    <row r="148" spans="7:13" ht="12.75">
      <c r="G148" s="51"/>
      <c r="H148" s="51"/>
      <c r="I148" s="51"/>
      <c r="J148" s="51"/>
      <c r="K148" s="51"/>
      <c r="M148" s="1"/>
    </row>
    <row r="149" spans="7:13" ht="12.75">
      <c r="G149" s="51"/>
      <c r="H149" s="51"/>
      <c r="I149" s="51"/>
      <c r="J149" s="51"/>
      <c r="K149" s="51"/>
      <c r="M149" s="1"/>
    </row>
    <row r="150" spans="7:13" ht="12.75">
      <c r="G150" s="51"/>
      <c r="H150" s="51"/>
      <c r="I150" s="51"/>
      <c r="J150" s="51"/>
      <c r="K150" s="51"/>
      <c r="M150" s="1"/>
    </row>
    <row r="151" spans="7:13" ht="12.75">
      <c r="G151" s="51"/>
      <c r="H151" s="51"/>
      <c r="I151" s="51"/>
      <c r="J151" s="51"/>
      <c r="K151" s="51"/>
      <c r="M151" s="1"/>
    </row>
    <row r="152" spans="7:13" ht="12.75">
      <c r="G152" s="51"/>
      <c r="H152" s="51"/>
      <c r="I152" s="51"/>
      <c r="J152" s="51"/>
      <c r="K152" s="51"/>
      <c r="M152" s="1"/>
    </row>
    <row r="153" spans="7:13" ht="12.75">
      <c r="G153" s="51"/>
      <c r="H153" s="51"/>
      <c r="I153" s="51"/>
      <c r="J153" s="51"/>
      <c r="K153" s="51"/>
      <c r="M153" s="1"/>
    </row>
    <row r="154" spans="7:13" ht="12.75">
      <c r="G154" s="51"/>
      <c r="H154" s="51"/>
      <c r="I154" s="51"/>
      <c r="J154" s="51"/>
      <c r="K154" s="51"/>
      <c r="M154" s="1"/>
    </row>
    <row r="155" spans="7:13" ht="12.75">
      <c r="G155" s="51"/>
      <c r="H155" s="51"/>
      <c r="I155" s="51"/>
      <c r="J155" s="51"/>
      <c r="K155" s="51"/>
      <c r="M155" s="1"/>
    </row>
    <row r="156" spans="7:13" ht="12.75">
      <c r="G156" s="51"/>
      <c r="H156" s="51"/>
      <c r="I156" s="51"/>
      <c r="J156" s="51"/>
      <c r="K156" s="51"/>
      <c r="M156" s="1"/>
    </row>
    <row r="157" spans="7:13" ht="12.75">
      <c r="G157" s="51"/>
      <c r="H157" s="51"/>
      <c r="I157" s="51"/>
      <c r="J157" s="51"/>
      <c r="K157" s="51"/>
      <c r="M157" s="1"/>
    </row>
    <row r="158" spans="7:13" ht="12.75">
      <c r="G158" s="51"/>
      <c r="H158" s="51"/>
      <c r="I158" s="51"/>
      <c r="J158" s="51"/>
      <c r="K158" s="51"/>
      <c r="M158" s="1"/>
    </row>
    <row r="159" spans="7:13" ht="12.75">
      <c r="G159" s="51"/>
      <c r="H159" s="51"/>
      <c r="I159" s="51"/>
      <c r="J159" s="51"/>
      <c r="K159" s="51"/>
      <c r="M159" s="1"/>
    </row>
    <row r="160" spans="7:13" ht="12.75">
      <c r="G160" s="51"/>
      <c r="H160" s="51"/>
      <c r="I160" s="51"/>
      <c r="J160" s="51"/>
      <c r="K160" s="51"/>
      <c r="M160" s="1"/>
    </row>
    <row r="161" spans="7:13" ht="12.75">
      <c r="G161" s="51"/>
      <c r="H161" s="51"/>
      <c r="I161" s="51"/>
      <c r="J161" s="51"/>
      <c r="K161" s="51"/>
      <c r="M161" s="1"/>
    </row>
    <row r="162" spans="7:13" ht="12.75">
      <c r="G162" s="51"/>
      <c r="H162" s="51"/>
      <c r="I162" s="51"/>
      <c r="J162" s="51"/>
      <c r="K162" s="51"/>
      <c r="M162" s="1"/>
    </row>
    <row r="163" spans="7:13" ht="12.75">
      <c r="G163" s="51"/>
      <c r="H163" s="51"/>
      <c r="I163" s="51"/>
      <c r="J163" s="51"/>
      <c r="K163" s="51"/>
      <c r="M163" s="1"/>
    </row>
    <row r="164" spans="7:13" ht="12.75">
      <c r="G164" s="51"/>
      <c r="H164" s="51"/>
      <c r="I164" s="51"/>
      <c r="J164" s="51"/>
      <c r="K164" s="51"/>
      <c r="M164" s="1"/>
    </row>
    <row r="165" spans="7:13" ht="12.75">
      <c r="G165" s="51"/>
      <c r="H165" s="51"/>
      <c r="I165" s="51"/>
      <c r="J165" s="51"/>
      <c r="K165" s="51"/>
      <c r="M165" s="1"/>
    </row>
    <row r="166" spans="7:13" ht="12.75">
      <c r="G166" s="51"/>
      <c r="H166" s="51"/>
      <c r="I166" s="51"/>
      <c r="J166" s="51"/>
      <c r="K166" s="51"/>
      <c r="M166" s="1"/>
    </row>
    <row r="167" spans="7:13" ht="12.75">
      <c r="G167" s="51"/>
      <c r="H167" s="51"/>
      <c r="I167" s="51"/>
      <c r="J167" s="51"/>
      <c r="K167" s="51"/>
      <c r="M167" s="1"/>
    </row>
    <row r="168" spans="7:13" ht="12.75">
      <c r="G168" s="51"/>
      <c r="H168" s="51"/>
      <c r="I168" s="51"/>
      <c r="J168" s="51"/>
      <c r="K168" s="51"/>
      <c r="M168" s="1"/>
    </row>
    <row r="169" spans="7:13" ht="12.75">
      <c r="G169" s="51"/>
      <c r="H169" s="51"/>
      <c r="I169" s="51"/>
      <c r="J169" s="51"/>
      <c r="K169" s="51"/>
      <c r="M169" s="1"/>
    </row>
    <row r="170" spans="7:13" ht="12.75">
      <c r="G170" s="51"/>
      <c r="H170" s="51"/>
      <c r="I170" s="51"/>
      <c r="J170" s="51"/>
      <c r="K170" s="51"/>
      <c r="M170" s="1"/>
    </row>
    <row r="171" spans="7:13" ht="12.75">
      <c r="G171" s="51"/>
      <c r="H171" s="51"/>
      <c r="I171" s="51"/>
      <c r="J171" s="51"/>
      <c r="K171" s="51"/>
      <c r="M171" s="1"/>
    </row>
    <row r="172" spans="7:13" ht="12.75">
      <c r="G172" s="51"/>
      <c r="H172" s="51"/>
      <c r="I172" s="51"/>
      <c r="J172" s="51"/>
      <c r="K172" s="51"/>
      <c r="M172" s="1"/>
    </row>
    <row r="173" spans="7:13" ht="12.75">
      <c r="G173" s="51"/>
      <c r="H173" s="51"/>
      <c r="I173" s="51"/>
      <c r="J173" s="51"/>
      <c r="K173" s="51"/>
      <c r="M173" s="1"/>
    </row>
    <row r="174" spans="7:13" ht="12.75">
      <c r="G174" s="51"/>
      <c r="H174" s="51"/>
      <c r="I174" s="51"/>
      <c r="J174" s="51"/>
      <c r="K174" s="51"/>
      <c r="M174" s="1"/>
    </row>
    <row r="175" spans="7:13" ht="12.75">
      <c r="G175" s="51"/>
      <c r="H175" s="51"/>
      <c r="I175" s="51"/>
      <c r="J175" s="51"/>
      <c r="K175" s="51"/>
      <c r="M175" s="1"/>
    </row>
    <row r="176" spans="7:13" ht="12.75">
      <c r="G176" s="51"/>
      <c r="H176" s="51"/>
      <c r="I176" s="51"/>
      <c r="J176" s="51"/>
      <c r="K176" s="51"/>
      <c r="M176" s="1"/>
    </row>
    <row r="177" spans="7:13" ht="12.75">
      <c r="G177" s="51"/>
      <c r="H177" s="51"/>
      <c r="I177" s="51"/>
      <c r="J177" s="51"/>
      <c r="K177" s="51"/>
      <c r="M177" s="1"/>
    </row>
    <row r="178" spans="7:13" ht="12.75">
      <c r="G178" s="51"/>
      <c r="H178" s="51"/>
      <c r="I178" s="51"/>
      <c r="J178" s="51"/>
      <c r="K178" s="51"/>
      <c r="M178" s="1"/>
    </row>
    <row r="179" spans="7:13" ht="12.75">
      <c r="G179" s="51"/>
      <c r="H179" s="51"/>
      <c r="I179" s="51"/>
      <c r="J179" s="51"/>
      <c r="K179" s="51"/>
      <c r="M179" s="1"/>
    </row>
    <row r="180" spans="7:13" ht="12.75">
      <c r="G180" s="51"/>
      <c r="H180" s="51"/>
      <c r="I180" s="51"/>
      <c r="J180" s="51"/>
      <c r="K180" s="51"/>
      <c r="M180" s="1"/>
    </row>
    <row r="181" spans="7:13" ht="12.75">
      <c r="G181" s="51"/>
      <c r="H181" s="51"/>
      <c r="I181" s="51"/>
      <c r="J181" s="51"/>
      <c r="K181" s="51"/>
      <c r="M181" s="1"/>
    </row>
    <row r="182" spans="7:13" ht="12.75">
      <c r="G182" s="51"/>
      <c r="H182" s="51"/>
      <c r="I182" s="51"/>
      <c r="J182" s="51"/>
      <c r="K182" s="51"/>
      <c r="M182" s="1"/>
    </row>
    <row r="183" spans="7:13" ht="12.75">
      <c r="G183" s="51"/>
      <c r="H183" s="51"/>
      <c r="I183" s="51"/>
      <c r="J183" s="51"/>
      <c r="K183" s="51"/>
      <c r="M183" s="1"/>
    </row>
    <row r="184" spans="7:13" ht="12.75">
      <c r="G184" s="51"/>
      <c r="H184" s="51"/>
      <c r="I184" s="51"/>
      <c r="J184" s="51"/>
      <c r="K184" s="51"/>
      <c r="M184" s="1"/>
    </row>
    <row r="185" spans="7:13" ht="12.75">
      <c r="G185" s="51"/>
      <c r="H185" s="51"/>
      <c r="I185" s="51"/>
      <c r="J185" s="51"/>
      <c r="K185" s="51"/>
      <c r="M185" s="1"/>
    </row>
    <row r="186" spans="7:13" ht="12.75">
      <c r="G186" s="51"/>
      <c r="H186" s="51"/>
      <c r="I186" s="51"/>
      <c r="J186" s="51"/>
      <c r="K186" s="51"/>
      <c r="M186" s="1"/>
    </row>
    <row r="187" spans="7:13" ht="12.75">
      <c r="G187" s="51"/>
      <c r="H187" s="51"/>
      <c r="I187" s="51"/>
      <c r="J187" s="51"/>
      <c r="K187" s="51"/>
      <c r="M187" s="1"/>
    </row>
    <row r="188" spans="7:13" ht="12.75">
      <c r="G188" s="51"/>
      <c r="H188" s="51"/>
      <c r="I188" s="51"/>
      <c r="J188" s="51"/>
      <c r="K188" s="51"/>
      <c r="M188" s="1"/>
    </row>
    <row r="189" spans="7:13" ht="12.75">
      <c r="G189" s="51"/>
      <c r="H189" s="51"/>
      <c r="I189" s="51"/>
      <c r="J189" s="51"/>
      <c r="K189" s="51"/>
      <c r="M189" s="1"/>
    </row>
    <row r="190" spans="7:13" ht="12.75">
      <c r="G190" s="51"/>
      <c r="H190" s="51"/>
      <c r="I190" s="51"/>
      <c r="J190" s="51"/>
      <c r="K190" s="51"/>
      <c r="M190" s="1"/>
    </row>
    <row r="191" spans="7:13" ht="12.75">
      <c r="G191" s="51"/>
      <c r="H191" s="51"/>
      <c r="I191" s="51"/>
      <c r="J191" s="51"/>
      <c r="K191" s="51"/>
      <c r="M191" s="1"/>
    </row>
    <row r="192" spans="7:13" ht="12.75">
      <c r="G192" s="51"/>
      <c r="H192" s="51"/>
      <c r="I192" s="51"/>
      <c r="J192" s="51"/>
      <c r="K192" s="51"/>
      <c r="M192" s="1"/>
    </row>
    <row r="193" spans="7:13" ht="12.75">
      <c r="G193" s="51"/>
      <c r="H193" s="51"/>
      <c r="I193" s="51"/>
      <c r="J193" s="51"/>
      <c r="K193" s="51"/>
      <c r="M193" s="1"/>
    </row>
    <row r="194" spans="7:13" ht="12.75">
      <c r="G194" s="51"/>
      <c r="H194" s="51"/>
      <c r="I194" s="51"/>
      <c r="J194" s="51"/>
      <c r="K194" s="51"/>
      <c r="M194" s="1"/>
    </row>
    <row r="195" spans="7:13" ht="12.75">
      <c r="G195" s="51"/>
      <c r="H195" s="51"/>
      <c r="I195" s="51"/>
      <c r="J195" s="51"/>
      <c r="K195" s="51"/>
      <c r="M195" s="1"/>
    </row>
    <row r="196" spans="7:13" ht="12.75">
      <c r="G196" s="51"/>
      <c r="H196" s="51"/>
      <c r="I196" s="51"/>
      <c r="J196" s="51"/>
      <c r="K196" s="51"/>
      <c r="M196" s="1"/>
    </row>
    <row r="197" spans="7:13" ht="12.75">
      <c r="G197" s="51"/>
      <c r="H197" s="51"/>
      <c r="I197" s="51"/>
      <c r="J197" s="51"/>
      <c r="K197" s="51"/>
      <c r="M197" s="1"/>
    </row>
    <row r="198" spans="7:13" ht="12.75">
      <c r="G198" s="51"/>
      <c r="H198" s="51"/>
      <c r="I198" s="51"/>
      <c r="J198" s="51"/>
      <c r="K198" s="51"/>
      <c r="M198" s="1"/>
    </row>
    <row r="199" spans="7:13" ht="12.75">
      <c r="G199" s="51"/>
      <c r="H199" s="51"/>
      <c r="I199" s="51"/>
      <c r="J199" s="51"/>
      <c r="K199" s="51"/>
      <c r="M199" s="1"/>
    </row>
    <row r="200" spans="7:13" ht="12.75">
      <c r="G200" s="51"/>
      <c r="H200" s="51"/>
      <c r="I200" s="51"/>
      <c r="J200" s="51"/>
      <c r="K200" s="51"/>
      <c r="M200" s="1"/>
    </row>
    <row r="201" spans="7:11" ht="12.75">
      <c r="G201" s="51"/>
      <c r="H201" s="51"/>
      <c r="I201" s="51"/>
      <c r="J201" s="51"/>
      <c r="K201" s="51"/>
    </row>
    <row r="202" spans="7:11" ht="12.75">
      <c r="G202" s="51"/>
      <c r="H202" s="51"/>
      <c r="I202" s="51"/>
      <c r="J202" s="51"/>
      <c r="K202" s="51"/>
    </row>
    <row r="203" spans="7:11" ht="12.75">
      <c r="G203" s="51"/>
      <c r="H203" s="51"/>
      <c r="I203" s="51"/>
      <c r="J203" s="51"/>
      <c r="K203" s="51"/>
    </row>
    <row r="204" spans="7:11" ht="12.75">
      <c r="G204" s="51"/>
      <c r="H204" s="51"/>
      <c r="I204" s="51"/>
      <c r="J204" s="51"/>
      <c r="K204" s="51"/>
    </row>
    <row r="205" spans="7:11" ht="12.75">
      <c r="G205" s="51"/>
      <c r="H205" s="51"/>
      <c r="I205" s="51"/>
      <c r="J205" s="51"/>
      <c r="K205" s="51"/>
    </row>
    <row r="206" spans="7:11" ht="12.75">
      <c r="G206" s="51"/>
      <c r="H206" s="51"/>
      <c r="I206" s="51"/>
      <c r="J206" s="51"/>
      <c r="K206" s="51"/>
    </row>
    <row r="207" spans="7:11" ht="12.75">
      <c r="G207" s="51"/>
      <c r="H207" s="51"/>
      <c r="I207" s="51"/>
      <c r="J207" s="51"/>
      <c r="K207" s="51"/>
    </row>
    <row r="208" spans="7:11" ht="12.75">
      <c r="G208" s="51"/>
      <c r="H208" s="51"/>
      <c r="I208" s="51"/>
      <c r="J208" s="51"/>
      <c r="K208" s="51"/>
    </row>
    <row r="209" spans="7:11" ht="12.75">
      <c r="G209" s="51"/>
      <c r="H209" s="51"/>
      <c r="I209" s="51"/>
      <c r="J209" s="51"/>
      <c r="K209" s="51"/>
    </row>
    <row r="210" spans="7:11" ht="12.75">
      <c r="G210" s="51"/>
      <c r="H210" s="51"/>
      <c r="I210" s="51"/>
      <c r="J210" s="51"/>
      <c r="K210" s="51"/>
    </row>
    <row r="211" spans="7:11" ht="12.75">
      <c r="G211" s="51"/>
      <c r="H211" s="51"/>
      <c r="I211" s="51"/>
      <c r="J211" s="51"/>
      <c r="K211" s="51"/>
    </row>
    <row r="212" spans="7:11" ht="12.75">
      <c r="G212" s="51"/>
      <c r="H212" s="51"/>
      <c r="I212" s="51"/>
      <c r="J212" s="51"/>
      <c r="K212" s="51"/>
    </row>
    <row r="213" spans="7:11" ht="12.75">
      <c r="G213" s="51"/>
      <c r="H213" s="51"/>
      <c r="I213" s="51"/>
      <c r="J213" s="51"/>
      <c r="K213" s="51"/>
    </row>
    <row r="214" spans="7:11" ht="12.75">
      <c r="G214" s="51"/>
      <c r="H214" s="51"/>
      <c r="I214" s="51"/>
      <c r="J214" s="51"/>
      <c r="K214" s="51"/>
    </row>
    <row r="215" spans="7:11" ht="12.75">
      <c r="G215" s="51"/>
      <c r="H215" s="51"/>
      <c r="I215" s="51"/>
      <c r="J215" s="51"/>
      <c r="K215" s="51"/>
    </row>
    <row r="216" spans="7:11" ht="12.75">
      <c r="G216" s="51"/>
      <c r="H216" s="51"/>
      <c r="I216" s="51"/>
      <c r="J216" s="51"/>
      <c r="K216" s="51"/>
    </row>
    <row r="217" spans="7:11" ht="12.75">
      <c r="G217" s="51"/>
      <c r="H217" s="51"/>
      <c r="I217" s="51"/>
      <c r="J217" s="51"/>
      <c r="K217" s="51"/>
    </row>
    <row r="218" spans="7:11" ht="12.75">
      <c r="G218" s="51"/>
      <c r="H218" s="51"/>
      <c r="I218" s="51"/>
      <c r="J218" s="51"/>
      <c r="K218" s="51"/>
    </row>
    <row r="219" spans="7:11" ht="12.75">
      <c r="G219" s="51"/>
      <c r="H219" s="51"/>
      <c r="I219" s="51"/>
      <c r="J219" s="51"/>
      <c r="K219" s="51"/>
    </row>
    <row r="220" spans="7:11" ht="12.75">
      <c r="G220" s="51"/>
      <c r="H220" s="51"/>
      <c r="I220" s="51"/>
      <c r="J220" s="51"/>
      <c r="K220" s="51"/>
    </row>
    <row r="221" spans="7:11" ht="12.75">
      <c r="G221" s="51"/>
      <c r="H221" s="51"/>
      <c r="I221" s="51"/>
      <c r="J221" s="51"/>
      <c r="K221" s="51"/>
    </row>
    <row r="222" spans="7:11" ht="12.75">
      <c r="G222" s="51"/>
      <c r="H222" s="51"/>
      <c r="I222" s="51"/>
      <c r="J222" s="51"/>
      <c r="K222" s="51"/>
    </row>
    <row r="223" spans="7:11" ht="12.75">
      <c r="G223" s="51"/>
      <c r="H223" s="51"/>
      <c r="I223" s="51"/>
      <c r="J223" s="51"/>
      <c r="K223" s="51"/>
    </row>
    <row r="224" spans="7:11" ht="12.75">
      <c r="G224" s="51"/>
      <c r="H224" s="51"/>
      <c r="I224" s="51"/>
      <c r="J224" s="51"/>
      <c r="K224" s="51"/>
    </row>
    <row r="225" spans="7:11" ht="12.75">
      <c r="G225" s="51"/>
      <c r="H225" s="51"/>
      <c r="I225" s="51"/>
      <c r="J225" s="51"/>
      <c r="K225" s="51"/>
    </row>
    <row r="226" spans="7:11" ht="12.75">
      <c r="G226" s="51"/>
      <c r="H226" s="51"/>
      <c r="I226" s="51"/>
      <c r="J226" s="51"/>
      <c r="K226" s="51"/>
    </row>
    <row r="227" spans="7:11" ht="12.75">
      <c r="G227" s="51"/>
      <c r="H227" s="51"/>
      <c r="I227" s="51"/>
      <c r="J227" s="51"/>
      <c r="K227" s="51"/>
    </row>
    <row r="228" spans="7:11" ht="12.75">
      <c r="G228" s="51"/>
      <c r="H228" s="51"/>
      <c r="I228" s="51"/>
      <c r="J228" s="51"/>
      <c r="K228" s="51"/>
    </row>
    <row r="229" spans="7:11" ht="12.75">
      <c r="G229" s="51"/>
      <c r="H229" s="51"/>
      <c r="I229" s="51"/>
      <c r="J229" s="51"/>
      <c r="K229" s="51"/>
    </row>
    <row r="230" spans="7:11" ht="12.75">
      <c r="G230" s="51"/>
      <c r="H230" s="51"/>
      <c r="I230" s="51"/>
      <c r="J230" s="51"/>
      <c r="K230" s="51"/>
    </row>
    <row r="231" spans="7:11" ht="12.75">
      <c r="G231" s="51"/>
      <c r="H231" s="51"/>
      <c r="I231" s="51"/>
      <c r="J231" s="51"/>
      <c r="K231" s="51"/>
    </row>
    <row r="232" spans="7:11" ht="12.75">
      <c r="G232" s="51"/>
      <c r="H232" s="51"/>
      <c r="I232" s="51"/>
      <c r="J232" s="51"/>
      <c r="K232" s="51"/>
    </row>
    <row r="233" spans="7:11" ht="12.75">
      <c r="G233" s="51"/>
      <c r="H233" s="51"/>
      <c r="I233" s="51"/>
      <c r="J233" s="51"/>
      <c r="K233" s="51"/>
    </row>
    <row r="234" spans="7:11" ht="12.75">
      <c r="G234" s="51"/>
      <c r="H234" s="51"/>
      <c r="I234" s="51"/>
      <c r="J234" s="51"/>
      <c r="K234" s="51"/>
    </row>
    <row r="235" spans="7:11" ht="12.75">
      <c r="G235" s="51"/>
      <c r="H235" s="51"/>
      <c r="I235" s="51"/>
      <c r="J235" s="51"/>
      <c r="K235" s="51"/>
    </row>
    <row r="236" spans="7:11" ht="12.75">
      <c r="G236" s="51"/>
      <c r="H236" s="51"/>
      <c r="I236" s="51"/>
      <c r="J236" s="51"/>
      <c r="K236" s="51"/>
    </row>
    <row r="237" spans="7:11" ht="12.75">
      <c r="G237" s="51"/>
      <c r="H237" s="51"/>
      <c r="I237" s="51"/>
      <c r="J237" s="51"/>
      <c r="K237" s="51"/>
    </row>
    <row r="238" spans="7:11" ht="12.75">
      <c r="G238" s="51"/>
      <c r="H238" s="51"/>
      <c r="I238" s="51"/>
      <c r="J238" s="51"/>
      <c r="K238" s="51"/>
    </row>
    <row r="239" spans="7:11" ht="12.75">
      <c r="G239" s="51"/>
      <c r="H239" s="51"/>
      <c r="I239" s="51"/>
      <c r="J239" s="51"/>
      <c r="K239" s="51"/>
    </row>
    <row r="240" spans="7:11" ht="12.75">
      <c r="G240" s="51"/>
      <c r="H240" s="51"/>
      <c r="I240" s="51"/>
      <c r="J240" s="51"/>
      <c r="K240" s="51"/>
    </row>
    <row r="241" spans="7:11" ht="12.75">
      <c r="G241" s="51"/>
      <c r="H241" s="51"/>
      <c r="I241" s="51"/>
      <c r="J241" s="51"/>
      <c r="K241" s="51"/>
    </row>
    <row r="242" spans="7:11" ht="12.75">
      <c r="G242" s="51"/>
      <c r="H242" s="51"/>
      <c r="I242" s="51"/>
      <c r="J242" s="51"/>
      <c r="K242" s="51"/>
    </row>
    <row r="243" spans="7:11" ht="12.75">
      <c r="G243" s="51"/>
      <c r="H243" s="51"/>
      <c r="I243" s="51"/>
      <c r="J243" s="51"/>
      <c r="K243" s="51"/>
    </row>
    <row r="244" spans="7:11" ht="12.75">
      <c r="G244" s="51"/>
      <c r="H244" s="51"/>
      <c r="I244" s="51"/>
      <c r="J244" s="51"/>
      <c r="K244" s="51"/>
    </row>
    <row r="245" spans="7:11" ht="12.75">
      <c r="G245" s="51"/>
      <c r="H245" s="51"/>
      <c r="I245" s="51"/>
      <c r="J245" s="51"/>
      <c r="K245" s="51"/>
    </row>
    <row r="246" spans="7:11" ht="12.75">
      <c r="G246" s="51"/>
      <c r="H246" s="51"/>
      <c r="I246" s="51"/>
      <c r="J246" s="51"/>
      <c r="K246" s="51"/>
    </row>
    <row r="247" spans="7:11" ht="12.75">
      <c r="G247" s="51"/>
      <c r="H247" s="51"/>
      <c r="I247" s="51"/>
      <c r="J247" s="51"/>
      <c r="K247" s="51"/>
    </row>
    <row r="248" spans="7:11" ht="12.75">
      <c r="G248" s="51"/>
      <c r="H248" s="51"/>
      <c r="I248" s="51"/>
      <c r="J248" s="51"/>
      <c r="K248" s="51"/>
    </row>
    <row r="249" spans="7:11" ht="12.75">
      <c r="G249" s="51"/>
      <c r="H249" s="51"/>
      <c r="I249" s="51"/>
      <c r="J249" s="51"/>
      <c r="K249" s="51"/>
    </row>
    <row r="250" spans="7:11" ht="12.75">
      <c r="G250" s="51"/>
      <c r="H250" s="51"/>
      <c r="I250" s="51"/>
      <c r="J250" s="51"/>
      <c r="K250" s="51"/>
    </row>
    <row r="251" spans="7:11" ht="12.75">
      <c r="G251" s="51"/>
      <c r="H251" s="51"/>
      <c r="I251" s="51"/>
      <c r="J251" s="51"/>
      <c r="K251" s="51"/>
    </row>
    <row r="252" spans="7:11" ht="12.75">
      <c r="G252" s="51"/>
      <c r="H252" s="51"/>
      <c r="I252" s="51"/>
      <c r="J252" s="51"/>
      <c r="K252" s="51"/>
    </row>
    <row r="253" spans="7:11" ht="12.75">
      <c r="G253" s="51"/>
      <c r="H253" s="51"/>
      <c r="I253" s="51"/>
      <c r="J253" s="51"/>
      <c r="K253" s="51"/>
    </row>
    <row r="254" spans="7:11" ht="12.75">
      <c r="G254" s="51"/>
      <c r="H254" s="51"/>
      <c r="I254" s="51"/>
      <c r="J254" s="51"/>
      <c r="K254" s="51"/>
    </row>
    <row r="255" spans="7:11" ht="12.75">
      <c r="G255" s="51"/>
      <c r="H255" s="51"/>
      <c r="I255" s="51"/>
      <c r="J255" s="51"/>
      <c r="K255" s="51"/>
    </row>
    <row r="256" spans="7:11" ht="12.75">
      <c r="G256" s="51"/>
      <c r="H256" s="51"/>
      <c r="I256" s="51"/>
      <c r="J256" s="51"/>
      <c r="K256" s="51"/>
    </row>
    <row r="257" spans="7:11" ht="12.75">
      <c r="G257" s="51"/>
      <c r="H257" s="51"/>
      <c r="I257" s="51"/>
      <c r="J257" s="51"/>
      <c r="K257" s="51"/>
    </row>
    <row r="258" spans="7:11" ht="12.75">
      <c r="G258" s="51"/>
      <c r="H258" s="51"/>
      <c r="I258" s="51"/>
      <c r="J258" s="51"/>
      <c r="K258" s="51"/>
    </row>
    <row r="259" spans="7:11" ht="12.75">
      <c r="G259" s="51"/>
      <c r="H259" s="51"/>
      <c r="I259" s="51"/>
      <c r="J259" s="51"/>
      <c r="K259" s="51"/>
    </row>
    <row r="260" spans="7:11" ht="12.75">
      <c r="G260" s="51"/>
      <c r="H260" s="51"/>
      <c r="I260" s="51"/>
      <c r="J260" s="51"/>
      <c r="K260" s="51"/>
    </row>
    <row r="261" spans="7:11" ht="12.75">
      <c r="G261" s="51"/>
      <c r="H261" s="51"/>
      <c r="I261" s="51"/>
      <c r="J261" s="51"/>
      <c r="K261" s="51"/>
    </row>
    <row r="262" spans="7:11" ht="12.75">
      <c r="G262" s="51"/>
      <c r="H262" s="51"/>
      <c r="I262" s="51"/>
      <c r="J262" s="51"/>
      <c r="K262" s="51"/>
    </row>
    <row r="263" spans="7:11" ht="12.75">
      <c r="G263" s="51"/>
      <c r="H263" s="51"/>
      <c r="I263" s="51"/>
      <c r="J263" s="51"/>
      <c r="K263" s="51"/>
    </row>
    <row r="264" spans="7:11" ht="12.75">
      <c r="G264" s="51"/>
      <c r="H264" s="51"/>
      <c r="I264" s="51"/>
      <c r="J264" s="51"/>
      <c r="K264" s="51"/>
    </row>
    <row r="265" spans="7:11" ht="12.75">
      <c r="G265" s="51"/>
      <c r="H265" s="51"/>
      <c r="I265" s="51"/>
      <c r="J265" s="51"/>
      <c r="K265" s="51"/>
    </row>
    <row r="266" spans="7:11" ht="12.75">
      <c r="G266" s="51"/>
      <c r="H266" s="51"/>
      <c r="I266" s="51"/>
      <c r="J266" s="51"/>
      <c r="K266" s="51"/>
    </row>
    <row r="267" spans="7:11" ht="12.75">
      <c r="G267" s="51"/>
      <c r="H267" s="51"/>
      <c r="I267" s="51"/>
      <c r="J267" s="51"/>
      <c r="K267" s="51"/>
    </row>
    <row r="268" spans="7:11" ht="12.75">
      <c r="G268" s="51"/>
      <c r="H268" s="51"/>
      <c r="I268" s="51"/>
      <c r="J268" s="51"/>
      <c r="K268" s="51"/>
    </row>
    <row r="269" spans="7:11" ht="12.75">
      <c r="G269" s="51"/>
      <c r="H269" s="51"/>
      <c r="I269" s="51"/>
      <c r="J269" s="51"/>
      <c r="K269" s="51"/>
    </row>
    <row r="270" spans="7:11" ht="12.75">
      <c r="G270" s="51"/>
      <c r="H270" s="51"/>
      <c r="I270" s="51"/>
      <c r="J270" s="51"/>
      <c r="K270" s="51"/>
    </row>
    <row r="271" spans="7:11" ht="12.75">
      <c r="G271" s="51"/>
      <c r="H271" s="51"/>
      <c r="I271" s="51"/>
      <c r="J271" s="51"/>
      <c r="K271" s="51"/>
    </row>
    <row r="272" spans="7:11" ht="12.75">
      <c r="G272" s="51"/>
      <c r="H272" s="51"/>
      <c r="I272" s="51"/>
      <c r="J272" s="51"/>
      <c r="K272" s="51"/>
    </row>
    <row r="273" spans="7:11" ht="12.75">
      <c r="G273" s="51"/>
      <c r="H273" s="51"/>
      <c r="I273" s="51"/>
      <c r="J273" s="51"/>
      <c r="K273" s="51"/>
    </row>
    <row r="274" spans="7:11" ht="12.75">
      <c r="G274" s="51"/>
      <c r="H274" s="51"/>
      <c r="I274" s="51"/>
      <c r="J274" s="51"/>
      <c r="K274" s="51"/>
    </row>
    <row r="275" spans="7:11" ht="12.75">
      <c r="G275" s="51"/>
      <c r="H275" s="51"/>
      <c r="I275" s="51"/>
      <c r="J275" s="51"/>
      <c r="K275" s="51"/>
    </row>
    <row r="276" spans="7:11" ht="12.75">
      <c r="G276" s="51"/>
      <c r="H276" s="51"/>
      <c r="I276" s="51"/>
      <c r="J276" s="51"/>
      <c r="K276" s="51"/>
    </row>
    <row r="277" spans="7:11" ht="12.75">
      <c r="G277" s="51"/>
      <c r="H277" s="51"/>
      <c r="I277" s="51"/>
      <c r="J277" s="51"/>
      <c r="K277" s="51"/>
    </row>
    <row r="278" spans="7:11" ht="12.75">
      <c r="G278" s="51"/>
      <c r="H278" s="51"/>
      <c r="I278" s="51"/>
      <c r="J278" s="51"/>
      <c r="K278" s="51"/>
    </row>
    <row r="279" spans="7:11" ht="12.75">
      <c r="G279" s="51"/>
      <c r="H279" s="51"/>
      <c r="I279" s="51"/>
      <c r="J279" s="51"/>
      <c r="K279" s="51"/>
    </row>
    <row r="280" spans="7:11" ht="12.75">
      <c r="G280" s="51"/>
      <c r="H280" s="51"/>
      <c r="I280" s="51"/>
      <c r="J280" s="51"/>
      <c r="K280" s="51"/>
    </row>
    <row r="281" spans="7:11" ht="12.75">
      <c r="G281" s="51"/>
      <c r="H281" s="51"/>
      <c r="I281" s="51"/>
      <c r="J281" s="51"/>
      <c r="K281" s="51"/>
    </row>
    <row r="282" spans="7:11" ht="12.75">
      <c r="G282" s="51"/>
      <c r="H282" s="51"/>
      <c r="I282" s="51"/>
      <c r="J282" s="51"/>
      <c r="K282" s="51"/>
    </row>
    <row r="283" spans="7:11" ht="12.75">
      <c r="G283" s="51"/>
      <c r="H283" s="51"/>
      <c r="I283" s="51"/>
      <c r="J283" s="51"/>
      <c r="K283" s="51"/>
    </row>
    <row r="284" spans="7:11" ht="12.75">
      <c r="G284" s="51"/>
      <c r="H284" s="51"/>
      <c r="I284" s="51"/>
      <c r="J284" s="51"/>
      <c r="K284" s="51"/>
    </row>
    <row r="285" spans="7:11" ht="12.75">
      <c r="G285" s="51"/>
      <c r="H285" s="51"/>
      <c r="I285" s="51"/>
      <c r="J285" s="51"/>
      <c r="K285" s="51"/>
    </row>
    <row r="286" spans="7:11" ht="12.75">
      <c r="G286" s="51"/>
      <c r="H286" s="51"/>
      <c r="I286" s="51"/>
      <c r="J286" s="51"/>
      <c r="K286" s="51"/>
    </row>
    <row r="287" spans="7:11" ht="12.75">
      <c r="G287" s="51"/>
      <c r="H287" s="51"/>
      <c r="I287" s="51"/>
      <c r="J287" s="51"/>
      <c r="K287" s="51"/>
    </row>
    <row r="288" spans="7:11" ht="12.75">
      <c r="G288" s="51"/>
      <c r="H288" s="51"/>
      <c r="I288" s="51"/>
      <c r="J288" s="51"/>
      <c r="K288" s="51"/>
    </row>
    <row r="289" spans="7:11" ht="12.75">
      <c r="G289" s="51"/>
      <c r="H289" s="51"/>
      <c r="I289" s="51"/>
      <c r="J289" s="51"/>
      <c r="K289" s="51"/>
    </row>
    <row r="290" spans="7:11" ht="12.75">
      <c r="G290" s="51"/>
      <c r="H290" s="51"/>
      <c r="I290" s="51"/>
      <c r="J290" s="51"/>
      <c r="K290" s="51"/>
    </row>
    <row r="291" spans="7:11" ht="12.75">
      <c r="G291" s="51"/>
      <c r="H291" s="51"/>
      <c r="I291" s="51"/>
      <c r="J291" s="51"/>
      <c r="K291" s="51"/>
    </row>
    <row r="292" spans="7:11" ht="12.75">
      <c r="G292" s="51"/>
      <c r="H292" s="51"/>
      <c r="I292" s="51"/>
      <c r="J292" s="51"/>
      <c r="K292" s="51"/>
    </row>
    <row r="293" spans="7:11" ht="12.75">
      <c r="G293" s="51"/>
      <c r="H293" s="51"/>
      <c r="I293" s="51"/>
      <c r="J293" s="51"/>
      <c r="K293" s="51"/>
    </row>
    <row r="294" spans="7:11" ht="12.75">
      <c r="G294" s="51"/>
      <c r="H294" s="51"/>
      <c r="I294" s="51"/>
      <c r="J294" s="51"/>
      <c r="K294" s="51"/>
    </row>
    <row r="295" spans="7:11" ht="12.75">
      <c r="G295" s="51"/>
      <c r="H295" s="51"/>
      <c r="I295" s="51"/>
      <c r="J295" s="51"/>
      <c r="K295" s="51"/>
    </row>
    <row r="296" spans="7:11" ht="12.75">
      <c r="G296" s="51"/>
      <c r="H296" s="51"/>
      <c r="I296" s="51"/>
      <c r="J296" s="51"/>
      <c r="K296" s="51"/>
    </row>
    <row r="297" spans="7:11" ht="12.75">
      <c r="G297" s="51"/>
      <c r="H297" s="51"/>
      <c r="I297" s="51"/>
      <c r="J297" s="51"/>
      <c r="K297" s="51"/>
    </row>
    <row r="298" spans="7:11" ht="12.75">
      <c r="G298" s="51"/>
      <c r="H298" s="51"/>
      <c r="I298" s="51"/>
      <c r="J298" s="51"/>
      <c r="K298" s="51"/>
    </row>
    <row r="299" spans="7:11" ht="12.75">
      <c r="G299" s="51"/>
      <c r="H299" s="51"/>
      <c r="I299" s="51"/>
      <c r="J299" s="51"/>
      <c r="K299" s="51"/>
    </row>
    <row r="300" spans="7:11" ht="12.75">
      <c r="G300" s="51"/>
      <c r="H300" s="51"/>
      <c r="I300" s="51"/>
      <c r="J300" s="51"/>
      <c r="K300" s="51"/>
    </row>
    <row r="301" spans="7:11" ht="12.75">
      <c r="G301" s="51"/>
      <c r="H301" s="51"/>
      <c r="I301" s="51"/>
      <c r="J301" s="51"/>
      <c r="K301" s="51"/>
    </row>
    <row r="302" spans="7:11" ht="12.75">
      <c r="G302" s="51"/>
      <c r="H302" s="51"/>
      <c r="I302" s="51"/>
      <c r="J302" s="51"/>
      <c r="K302" s="51"/>
    </row>
    <row r="303" spans="7:11" ht="12.75">
      <c r="G303" s="51"/>
      <c r="H303" s="51"/>
      <c r="I303" s="51"/>
      <c r="J303" s="51"/>
      <c r="K303" s="51"/>
    </row>
    <row r="304" spans="7:11" ht="12.75">
      <c r="G304" s="51"/>
      <c r="H304" s="51"/>
      <c r="I304" s="51"/>
      <c r="J304" s="51"/>
      <c r="K304" s="51"/>
    </row>
    <row r="305" spans="7:11" ht="12.75">
      <c r="G305" s="51"/>
      <c r="H305" s="51"/>
      <c r="I305" s="51"/>
      <c r="J305" s="51"/>
      <c r="K305" s="51"/>
    </row>
    <row r="306" spans="7:11" ht="12.75">
      <c r="G306" s="51"/>
      <c r="H306" s="51"/>
      <c r="I306" s="51"/>
      <c r="J306" s="51"/>
      <c r="K306" s="51"/>
    </row>
    <row r="307" spans="7:11" ht="12.75">
      <c r="G307" s="51"/>
      <c r="H307" s="51"/>
      <c r="I307" s="51"/>
      <c r="J307" s="51"/>
      <c r="K307" s="51"/>
    </row>
    <row r="308" spans="7:11" ht="12.75">
      <c r="G308" s="51"/>
      <c r="H308" s="51"/>
      <c r="I308" s="51"/>
      <c r="J308" s="51"/>
      <c r="K308" s="51"/>
    </row>
    <row r="309" spans="7:11" ht="12.75">
      <c r="G309" s="51"/>
      <c r="H309" s="51"/>
      <c r="I309" s="51"/>
      <c r="J309" s="51"/>
      <c r="K309" s="51"/>
    </row>
    <row r="310" spans="7:11" ht="12.75">
      <c r="G310" s="51"/>
      <c r="H310" s="51"/>
      <c r="I310" s="51"/>
      <c r="J310" s="51"/>
      <c r="K310" s="51"/>
    </row>
    <row r="311" spans="7:11" ht="12.75">
      <c r="G311" s="51"/>
      <c r="H311" s="51"/>
      <c r="I311" s="51"/>
      <c r="J311" s="51"/>
      <c r="K311" s="51"/>
    </row>
    <row r="312" spans="7:11" ht="12.75">
      <c r="G312" s="51"/>
      <c r="H312" s="51"/>
      <c r="I312" s="51"/>
      <c r="J312" s="51"/>
      <c r="K312" s="51"/>
    </row>
    <row r="313" spans="7:11" ht="12.75">
      <c r="G313" s="51"/>
      <c r="H313" s="51"/>
      <c r="I313" s="51"/>
      <c r="J313" s="51"/>
      <c r="K313" s="51"/>
    </row>
    <row r="314" spans="7:11" ht="12.75">
      <c r="G314" s="51"/>
      <c r="H314" s="51"/>
      <c r="I314" s="51"/>
      <c r="J314" s="51"/>
      <c r="K314" s="51"/>
    </row>
    <row r="315" spans="7:11" ht="12.75">
      <c r="G315" s="51"/>
      <c r="H315" s="51"/>
      <c r="I315" s="51"/>
      <c r="J315" s="51"/>
      <c r="K315" s="51"/>
    </row>
    <row r="316" spans="7:11" ht="12.75">
      <c r="G316" s="51"/>
      <c r="H316" s="51"/>
      <c r="I316" s="51"/>
      <c r="J316" s="51"/>
      <c r="K316" s="51"/>
    </row>
    <row r="317" spans="7:11" ht="12.75">
      <c r="G317" s="51"/>
      <c r="H317" s="51"/>
      <c r="I317" s="51"/>
      <c r="J317" s="51"/>
      <c r="K317" s="51"/>
    </row>
    <row r="318" spans="7:11" ht="12.75">
      <c r="G318" s="51"/>
      <c r="H318" s="51"/>
      <c r="I318" s="51"/>
      <c r="J318" s="51"/>
      <c r="K318" s="51"/>
    </row>
    <row r="319" spans="7:11" ht="12.75">
      <c r="G319" s="51"/>
      <c r="H319" s="51"/>
      <c r="I319" s="51"/>
      <c r="J319" s="51"/>
      <c r="K319" s="51"/>
    </row>
    <row r="320" spans="7:11" ht="12.75">
      <c r="G320" s="51"/>
      <c r="H320" s="51"/>
      <c r="I320" s="51"/>
      <c r="J320" s="51"/>
      <c r="K320" s="51"/>
    </row>
    <row r="321" spans="7:11" ht="12.75">
      <c r="G321" s="51"/>
      <c r="H321" s="51"/>
      <c r="I321" s="51"/>
      <c r="J321" s="51"/>
      <c r="K321" s="51"/>
    </row>
    <row r="322" spans="7:11" ht="12.75">
      <c r="G322" s="51"/>
      <c r="H322" s="51"/>
      <c r="I322" s="51"/>
      <c r="J322" s="51"/>
      <c r="K322" s="51"/>
    </row>
    <row r="323" spans="7:11" ht="12.75">
      <c r="G323" s="51"/>
      <c r="H323" s="51"/>
      <c r="I323" s="51"/>
      <c r="J323" s="51"/>
      <c r="K323" s="51"/>
    </row>
    <row r="324" spans="7:11" ht="12.75">
      <c r="G324" s="51"/>
      <c r="H324" s="51"/>
      <c r="I324" s="51"/>
      <c r="J324" s="51"/>
      <c r="K324" s="51"/>
    </row>
    <row r="325" spans="7:11" ht="12.75">
      <c r="G325" s="51"/>
      <c r="H325" s="51"/>
      <c r="I325" s="51"/>
      <c r="J325" s="51"/>
      <c r="K325" s="51"/>
    </row>
    <row r="326" spans="7:11" ht="12.75">
      <c r="G326" s="51"/>
      <c r="H326" s="51"/>
      <c r="I326" s="51"/>
      <c r="J326" s="51"/>
      <c r="K326" s="51"/>
    </row>
    <row r="327" spans="7:11" ht="12.75">
      <c r="G327" s="51"/>
      <c r="H327" s="51"/>
      <c r="I327" s="51"/>
      <c r="J327" s="51"/>
      <c r="K327" s="51"/>
    </row>
    <row r="328" spans="7:11" ht="12.75">
      <c r="G328" s="51"/>
      <c r="H328" s="51"/>
      <c r="I328" s="51"/>
      <c r="J328" s="51"/>
      <c r="K328" s="51"/>
    </row>
    <row r="329" spans="7:11" ht="12.75">
      <c r="G329" s="51"/>
      <c r="H329" s="51"/>
      <c r="I329" s="51"/>
      <c r="J329" s="51"/>
      <c r="K329" s="51"/>
    </row>
    <row r="330" spans="7:11" ht="12.75">
      <c r="G330" s="51"/>
      <c r="H330" s="51"/>
      <c r="I330" s="51"/>
      <c r="J330" s="51"/>
      <c r="K330" s="51"/>
    </row>
    <row r="331" spans="7:11" ht="12.75">
      <c r="G331" s="51"/>
      <c r="H331" s="51"/>
      <c r="I331" s="51"/>
      <c r="J331" s="51"/>
      <c r="K331" s="51"/>
    </row>
    <row r="332" spans="7:11" ht="12.75">
      <c r="G332" s="51"/>
      <c r="H332" s="51"/>
      <c r="I332" s="51"/>
      <c r="J332" s="51"/>
      <c r="K332" s="51"/>
    </row>
    <row r="333" spans="7:11" ht="12.75">
      <c r="G333" s="51"/>
      <c r="H333" s="51"/>
      <c r="I333" s="51"/>
      <c r="J333" s="51"/>
      <c r="K333" s="51"/>
    </row>
    <row r="334" spans="7:11" ht="12.75">
      <c r="G334" s="51"/>
      <c r="H334" s="51"/>
      <c r="I334" s="51"/>
      <c r="J334" s="51"/>
      <c r="K334" s="51"/>
    </row>
    <row r="335" spans="7:11" ht="12.75">
      <c r="G335" s="51"/>
      <c r="H335" s="51"/>
      <c r="I335" s="51"/>
      <c r="J335" s="51"/>
      <c r="K335" s="51"/>
    </row>
    <row r="336" spans="7:11" ht="12.75">
      <c r="G336" s="51"/>
      <c r="H336" s="51"/>
      <c r="I336" s="51"/>
      <c r="J336" s="51"/>
      <c r="K336" s="51"/>
    </row>
    <row r="337" spans="7:11" ht="12.75">
      <c r="G337" s="51"/>
      <c r="H337" s="51"/>
      <c r="I337" s="51"/>
      <c r="J337" s="51"/>
      <c r="K337" s="51"/>
    </row>
    <row r="338" spans="7:11" ht="12.75">
      <c r="G338" s="51"/>
      <c r="H338" s="51"/>
      <c r="I338" s="51"/>
      <c r="J338" s="51"/>
      <c r="K338" s="51"/>
    </row>
    <row r="339" spans="7:11" ht="12.75">
      <c r="G339" s="51"/>
      <c r="H339" s="51"/>
      <c r="I339" s="51"/>
      <c r="J339" s="51"/>
      <c r="K339" s="51"/>
    </row>
    <row r="340" spans="7:11" ht="12.75">
      <c r="G340" s="51"/>
      <c r="H340" s="51"/>
      <c r="I340" s="51"/>
      <c r="J340" s="51"/>
      <c r="K340" s="51"/>
    </row>
    <row r="341" spans="7:11" ht="12.75">
      <c r="G341" s="51"/>
      <c r="H341" s="51"/>
      <c r="I341" s="51"/>
      <c r="J341" s="51"/>
      <c r="K341" s="51"/>
    </row>
    <row r="342" spans="7:11" ht="12.75">
      <c r="G342" s="51"/>
      <c r="H342" s="51"/>
      <c r="I342" s="51"/>
      <c r="J342" s="51"/>
      <c r="K342" s="51"/>
    </row>
    <row r="343" spans="7:11" ht="12.75">
      <c r="G343" s="51"/>
      <c r="H343" s="51"/>
      <c r="I343" s="51"/>
      <c r="J343" s="51"/>
      <c r="K343" s="51"/>
    </row>
    <row r="344" spans="7:11" ht="12.75">
      <c r="G344" s="51"/>
      <c r="H344" s="51"/>
      <c r="I344" s="51"/>
      <c r="J344" s="51"/>
      <c r="K344" s="51"/>
    </row>
    <row r="345" spans="7:11" ht="12.75">
      <c r="G345" s="51"/>
      <c r="H345" s="51"/>
      <c r="I345" s="51"/>
      <c r="J345" s="51"/>
      <c r="K345" s="51"/>
    </row>
    <row r="346" spans="7:11" ht="12.75">
      <c r="G346" s="51"/>
      <c r="H346" s="51"/>
      <c r="I346" s="51"/>
      <c r="J346" s="51"/>
      <c r="K346" s="51"/>
    </row>
    <row r="347" spans="7:11" ht="12.75">
      <c r="G347" s="51"/>
      <c r="H347" s="51"/>
      <c r="I347" s="51"/>
      <c r="J347" s="51"/>
      <c r="K347" s="51"/>
    </row>
    <row r="348" spans="7:11" ht="12.75">
      <c r="G348" s="51"/>
      <c r="H348" s="51"/>
      <c r="I348" s="51"/>
      <c r="J348" s="51"/>
      <c r="K348" s="51"/>
    </row>
    <row r="349" spans="7:11" ht="12.75">
      <c r="G349" s="51"/>
      <c r="H349" s="51"/>
      <c r="I349" s="51"/>
      <c r="J349" s="51"/>
      <c r="K349" s="51"/>
    </row>
    <row r="350" spans="7:11" ht="12.75">
      <c r="G350" s="51"/>
      <c r="H350" s="51"/>
      <c r="I350" s="51"/>
      <c r="J350" s="51"/>
      <c r="K350" s="51"/>
    </row>
    <row r="351" spans="7:11" ht="12.75">
      <c r="G351" s="51"/>
      <c r="H351" s="51"/>
      <c r="I351" s="51"/>
      <c r="J351" s="51"/>
      <c r="K351" s="51"/>
    </row>
    <row r="352" spans="7:11" ht="12.75">
      <c r="G352" s="51"/>
      <c r="H352" s="51"/>
      <c r="I352" s="51"/>
      <c r="J352" s="51"/>
      <c r="K352" s="51"/>
    </row>
    <row r="353" spans="7:11" ht="12.75">
      <c r="G353" s="51"/>
      <c r="H353" s="51"/>
      <c r="I353" s="51"/>
      <c r="J353" s="51"/>
      <c r="K353" s="51"/>
    </row>
    <row r="354" spans="7:11" ht="12.75">
      <c r="G354" s="51"/>
      <c r="H354" s="51"/>
      <c r="I354" s="51"/>
      <c r="J354" s="51"/>
      <c r="K354" s="51"/>
    </row>
    <row r="355" spans="7:11" ht="12.75">
      <c r="G355" s="51"/>
      <c r="H355" s="51"/>
      <c r="I355" s="51"/>
      <c r="J355" s="51"/>
      <c r="K355" s="51"/>
    </row>
    <row r="356" spans="7:11" ht="12.75">
      <c r="G356" s="51"/>
      <c r="H356" s="51"/>
      <c r="I356" s="51"/>
      <c r="J356" s="51"/>
      <c r="K356" s="51"/>
    </row>
    <row r="357" spans="7:11" ht="12.75">
      <c r="G357" s="51"/>
      <c r="H357" s="51"/>
      <c r="I357" s="51"/>
      <c r="J357" s="51"/>
      <c r="K357" s="51"/>
    </row>
    <row r="358" spans="7:11" ht="12.75">
      <c r="G358" s="51"/>
      <c r="H358" s="51"/>
      <c r="I358" s="51"/>
      <c r="J358" s="51"/>
      <c r="K358" s="51"/>
    </row>
    <row r="359" spans="7:11" ht="12.75">
      <c r="G359" s="51"/>
      <c r="H359" s="51"/>
      <c r="I359" s="51"/>
      <c r="J359" s="51"/>
      <c r="K359" s="51"/>
    </row>
    <row r="360" spans="7:11" ht="12.75">
      <c r="G360" s="51"/>
      <c r="H360" s="51"/>
      <c r="I360" s="51"/>
      <c r="J360" s="51"/>
      <c r="K360" s="51"/>
    </row>
    <row r="361" spans="7:11" ht="12.75">
      <c r="G361" s="51"/>
      <c r="H361" s="51"/>
      <c r="I361" s="51"/>
      <c r="J361" s="51"/>
      <c r="K361" s="51"/>
    </row>
    <row r="362" spans="7:11" ht="12.75">
      <c r="G362" s="51"/>
      <c r="H362" s="51"/>
      <c r="I362" s="51"/>
      <c r="J362" s="51"/>
      <c r="K362" s="51"/>
    </row>
    <row r="363" spans="7:11" ht="12.75">
      <c r="G363" s="51"/>
      <c r="H363" s="51"/>
      <c r="I363" s="51"/>
      <c r="J363" s="51"/>
      <c r="K363" s="51"/>
    </row>
    <row r="364" spans="7:11" ht="12.75">
      <c r="G364" s="51"/>
      <c r="H364" s="51"/>
      <c r="I364" s="51"/>
      <c r="J364" s="51"/>
      <c r="K364" s="51"/>
    </row>
    <row r="365" spans="7:11" ht="12.75">
      <c r="G365" s="51"/>
      <c r="H365" s="51"/>
      <c r="I365" s="51"/>
      <c r="J365" s="51"/>
      <c r="K365" s="51"/>
    </row>
    <row r="366" spans="7:11" ht="12.75">
      <c r="G366" s="51"/>
      <c r="H366" s="51"/>
      <c r="I366" s="51"/>
      <c r="J366" s="51"/>
      <c r="K366" s="51"/>
    </row>
    <row r="367" spans="7:11" ht="12.75">
      <c r="G367" s="51"/>
      <c r="H367" s="51"/>
      <c r="I367" s="51"/>
      <c r="J367" s="51"/>
      <c r="K367" s="51"/>
    </row>
    <row r="368" spans="7:11" ht="12.75">
      <c r="G368" s="51"/>
      <c r="H368" s="51"/>
      <c r="I368" s="51"/>
      <c r="J368" s="51"/>
      <c r="K368" s="51"/>
    </row>
    <row r="369" spans="7:11" ht="12.75">
      <c r="G369" s="51"/>
      <c r="H369" s="51"/>
      <c r="I369" s="51"/>
      <c r="J369" s="51"/>
      <c r="K369" s="51"/>
    </row>
    <row r="370" spans="7:11" ht="12.75">
      <c r="G370" s="51"/>
      <c r="H370" s="51"/>
      <c r="I370" s="51"/>
      <c r="J370" s="51"/>
      <c r="K370" s="51"/>
    </row>
    <row r="371" spans="7:11" ht="12.75">
      <c r="G371" s="51"/>
      <c r="H371" s="51"/>
      <c r="I371" s="51"/>
      <c r="J371" s="51"/>
      <c r="K371" s="51"/>
    </row>
    <row r="372" spans="7:11" ht="12.75">
      <c r="G372" s="51"/>
      <c r="H372" s="51"/>
      <c r="I372" s="51"/>
      <c r="J372" s="51"/>
      <c r="K372" s="51"/>
    </row>
    <row r="373" spans="7:11" ht="12.75">
      <c r="G373" s="51"/>
      <c r="H373" s="51"/>
      <c r="I373" s="51"/>
      <c r="J373" s="51"/>
      <c r="K373" s="51"/>
    </row>
    <row r="374" spans="7:11" ht="12.75">
      <c r="G374" s="51"/>
      <c r="H374" s="51"/>
      <c r="I374" s="51"/>
      <c r="J374" s="51"/>
      <c r="K374" s="51"/>
    </row>
    <row r="375" spans="7:11" ht="12.75">
      <c r="G375" s="51"/>
      <c r="H375" s="51"/>
      <c r="I375" s="51"/>
      <c r="J375" s="51"/>
      <c r="K375" s="51"/>
    </row>
    <row r="376" spans="7:11" ht="12.75">
      <c r="G376" s="51"/>
      <c r="H376" s="51"/>
      <c r="I376" s="51"/>
      <c r="J376" s="51"/>
      <c r="K376" s="51"/>
    </row>
    <row r="377" spans="7:11" ht="12.75">
      <c r="G377" s="51"/>
      <c r="H377" s="51"/>
      <c r="I377" s="51"/>
      <c r="J377" s="51"/>
      <c r="K377" s="51"/>
    </row>
    <row r="378" spans="7:11" ht="12.75">
      <c r="G378" s="51"/>
      <c r="H378" s="51"/>
      <c r="I378" s="51"/>
      <c r="J378" s="51"/>
      <c r="K378" s="51"/>
    </row>
    <row r="379" spans="7:11" ht="12.75">
      <c r="G379" s="51"/>
      <c r="H379" s="51"/>
      <c r="I379" s="51"/>
      <c r="J379" s="51"/>
      <c r="K379" s="51"/>
    </row>
    <row r="380" spans="7:11" ht="12.75">
      <c r="G380" s="51"/>
      <c r="H380" s="51"/>
      <c r="I380" s="51"/>
      <c r="J380" s="51"/>
      <c r="K380" s="51"/>
    </row>
    <row r="381" spans="7:11" ht="12.75">
      <c r="G381" s="51"/>
      <c r="H381" s="51"/>
      <c r="I381" s="51"/>
      <c r="J381" s="51"/>
      <c r="K381" s="51"/>
    </row>
    <row r="382" spans="7:11" ht="12.75">
      <c r="G382" s="51"/>
      <c r="H382" s="51"/>
      <c r="I382" s="51"/>
      <c r="J382" s="51"/>
      <c r="K382" s="51"/>
    </row>
    <row r="383" spans="7:11" ht="12.75">
      <c r="G383" s="51"/>
      <c r="H383" s="51"/>
      <c r="I383" s="51"/>
      <c r="J383" s="51"/>
      <c r="K383" s="51"/>
    </row>
    <row r="384" spans="7:11" ht="12.75">
      <c r="G384" s="51"/>
      <c r="H384" s="51"/>
      <c r="I384" s="51"/>
      <c r="J384" s="51"/>
      <c r="K384" s="51"/>
    </row>
    <row r="385" spans="7:11" ht="12.75">
      <c r="G385" s="51"/>
      <c r="H385" s="51"/>
      <c r="I385" s="51"/>
      <c r="J385" s="51"/>
      <c r="K385" s="51"/>
    </row>
    <row r="386" spans="7:11" ht="12.75">
      <c r="G386" s="51"/>
      <c r="H386" s="51"/>
      <c r="I386" s="51"/>
      <c r="J386" s="51"/>
      <c r="K386" s="51"/>
    </row>
    <row r="387" spans="7:11" ht="12.75">
      <c r="G387" s="51"/>
      <c r="H387" s="51"/>
      <c r="I387" s="51"/>
      <c r="J387" s="51"/>
      <c r="K387" s="51"/>
    </row>
    <row r="388" spans="7:11" ht="12.75">
      <c r="G388" s="51"/>
      <c r="H388" s="51"/>
      <c r="I388" s="51"/>
      <c r="J388" s="51"/>
      <c r="K388" s="51"/>
    </row>
    <row r="389" spans="7:11" ht="12.75">
      <c r="G389" s="51"/>
      <c r="H389" s="51"/>
      <c r="I389" s="51"/>
      <c r="J389" s="51"/>
      <c r="K389" s="51"/>
    </row>
    <row r="390" spans="7:11" ht="12.75">
      <c r="G390" s="51"/>
      <c r="H390" s="51"/>
      <c r="I390" s="51"/>
      <c r="J390" s="51"/>
      <c r="K390" s="51"/>
    </row>
    <row r="391" spans="7:11" ht="12.75">
      <c r="G391" s="51"/>
      <c r="H391" s="51"/>
      <c r="I391" s="51"/>
      <c r="J391" s="51"/>
      <c r="K391" s="51"/>
    </row>
    <row r="392" spans="7:11" ht="12.75">
      <c r="G392" s="51"/>
      <c r="H392" s="51"/>
      <c r="I392" s="51"/>
      <c r="J392" s="51"/>
      <c r="K392" s="51"/>
    </row>
  </sheetData>
  <sortState ref="N7:P15">
    <sortCondition sortBy="value" ref="N7:N15"/>
  </sortState>
  <mergeCells count="1">
    <mergeCell ref="C2:E3"/>
  </mergeCells>
  <pageMargins left="0.5" right="0.5" top="1" bottom="0.5" header="0.5" footer="0.5"/>
  <pageSetup orientation="landscape" paperSize="1" r:id="rId1"/>
  <headerFooter alignWithMargins="0">
    <oddHeader>&amp;CSteamboat</oddHeader>
    <oddFooter>&amp;L2009&amp;RFlatland Ski Association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sheetPr codeName="Sheet47">
    <tabColor indexed="45"/>
  </sheetPr>
  <dimension ref="A1:P200"/>
  <sheetViews>
    <sheetView workbookViewId="0" topLeftCell="A1">
      <pane ySplit="5" topLeftCell="A6" activePane="bottomLeft" state="frozen"/>
      <selection pane="topLeft" activeCell="A2" sqref="A2"/>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113</v>
      </c>
      <c r="B1" s="38" t="s">
        <v>102</v>
      </c>
      <c r="C1" s="1"/>
      <c r="D1" s="1"/>
      <c r="E1" s="1"/>
      <c r="F1" s="38"/>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900-000000000000}">
  <sheetPr codeName="Sheet48">
    <tabColor rgb="FFFF99CC"/>
  </sheetPr>
  <dimension ref="A1:P200"/>
  <sheetViews>
    <sheetView workbookViewId="0" topLeftCell="A1">
      <pane ySplit="5" topLeftCell="A6" activePane="bottomLeft" state="frozen"/>
      <selection pane="topLeft" activeCell="A2" sqref="A2"/>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127</v>
      </c>
      <c r="B1" s="38" t="s">
        <v>102</v>
      </c>
      <c r="C1" s="1"/>
      <c r="D1" s="1"/>
      <c r="E1" s="1"/>
      <c r="F1" s="38"/>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sheetPr codeName="Sheet49">
    <tabColor indexed="45"/>
  </sheetPr>
  <dimension ref="A1:P200"/>
  <sheetViews>
    <sheetView workbookViewId="0" topLeftCell="A1">
      <pane ySplit="5" topLeftCell="A6" activePane="bottomLeft" state="frozen"/>
      <selection pane="topLeft" activeCell="A2" sqref="A2"/>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128</v>
      </c>
      <c r="B1" s="38" t="s">
        <v>102</v>
      </c>
      <c r="C1" s="1"/>
      <c r="D1" s="1"/>
      <c r="E1" s="1"/>
      <c r="F1" s="38"/>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B00-000000000000}">
  <sheetPr codeName="Sheet44">
    <tabColor indexed="45"/>
  </sheetPr>
  <dimension ref="A1:P200"/>
  <sheetViews>
    <sheetView workbookViewId="0" topLeftCell="A1">
      <pane ySplit="5" topLeftCell="A6" activePane="bottomLeft" state="frozen"/>
      <selection pane="topLeft" activeCell="A2" sqref="A2"/>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86</v>
      </c>
      <c r="B1" s="38" t="s">
        <v>102</v>
      </c>
      <c r="C1" s="1"/>
      <c r="D1" s="1"/>
      <c r="E1" s="1"/>
      <c r="F1" s="38"/>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1200" verticalDpi="1200" orientation="landscape" paperSize="1" r:id="rId1"/>
  <headerFooter alignWithMargins="0">
    <oddHeader>&amp;CSteamboat</oddHeader>
    <oddFooter>&amp;L2024&amp;RFlatland Ski Association</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C00-000000000000}">
  <sheetPr codeName="Sheet43">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6.714285714285715"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101</v>
      </c>
      <c r="B1" s="38" t="s">
        <v>102</v>
      </c>
      <c r="C1" s="1"/>
      <c r="D1" s="1"/>
      <c r="E1" s="1"/>
      <c r="F1" s="38"/>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173</v>
      </c>
      <c r="D7" s="1" t="s">
        <v>795</v>
      </c>
      <c r="E7" t="s">
        <v>156</v>
      </c>
      <c r="F7" t="s">
        <v>796</v>
      </c>
      <c r="G7" s="17">
        <v>30.22</v>
      </c>
      <c r="H7" s="17">
        <v>29.58</v>
      </c>
      <c r="I7" s="17">
        <f>IF(ISNUMBER(((G7/$I$3)-1)*100),((G7/$I$3)-1)*100," ")</f>
        <v>77.24340175953077</v>
      </c>
      <c r="J7" s="17">
        <f>IF(ISNUMBER(((H7/$J$3)-1)*100),((H7/$J$3)-1)*100," ")</f>
        <v>81.13900796080833</v>
      </c>
      <c r="K7" s="17">
        <f>IF(I7=0,IF(J7=0," ",J7),IF(J7=0,IF(I7=0," ",I7),IF(I7&lt;J7,I7,J7)))</f>
        <v>77.24340175953077</v>
      </c>
      <c r="L7" s="1"/>
      <c r="M7" s="35"/>
      <c r="N7" t="s">
        <v>156</v>
      </c>
      <c r="O7" s="4">
        <f t="shared" si="0" ref="O7:O15">SUMIF($E$7:$E$91,N7,$B$7:$B$91)</f>
        <v>4</v>
      </c>
      <c r="P7">
        <v>100</v>
      </c>
    </row>
    <row r="8" spans="1:16" ht="12.75">
      <c r="A8" s="1">
        <v>2</v>
      </c>
      <c r="B8" s="1">
        <v>1</v>
      </c>
      <c r="C8" s="1">
        <v>174</v>
      </c>
      <c r="D8" s="1" t="s">
        <v>795</v>
      </c>
      <c r="E8" t="s">
        <v>154</v>
      </c>
      <c r="F8" t="s">
        <v>797</v>
      </c>
      <c r="G8" s="17">
        <v>31.22</v>
      </c>
      <c r="H8" s="17">
        <v>29.85</v>
      </c>
      <c r="I8" s="17">
        <f>IF(ISNUMBER(((G8/$I$3)-1)*100),((G8/$I$3)-1)*100," ")</f>
        <v>83.10850439882695</v>
      </c>
      <c r="J8" s="17">
        <f>IF(ISNUMBER(((H8/$J$3)-1)*100),((H8/$J$3)-1)*100," ")</f>
        <v>82.79240661359464</v>
      </c>
      <c r="K8" s="17">
        <f>IF(I8=0,IF(J8=0," ",J8),IF(J8=0,IF(I8=0," ",I8),IF(I8&lt;J8,I8,J8)))</f>
        <v>82.79240661359464</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5">
      <c r="A11" s="1"/>
      <c r="B11" s="1"/>
      <c r="C11" s="141"/>
      <c r="D11" s="1"/>
      <c r="E11" s="134"/>
      <c r="F11" s="134"/>
      <c r="G11" s="140"/>
      <c r="H11" s="142"/>
      <c r="I11" s="17"/>
      <c r="J11" s="17"/>
      <c r="K11" s="17"/>
      <c r="L11" s="1"/>
      <c r="M11" s="35"/>
      <c r="N11" t="s">
        <v>154</v>
      </c>
      <c r="O11" s="4">
        <f t="shared" si="0"/>
        <v>1</v>
      </c>
      <c r="P11">
        <v>90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5">
      <c r="A17" s="1"/>
      <c r="B17" s="1"/>
      <c r="C17" s="1"/>
      <c r="D17" s="141"/>
      <c r="E17" s="134"/>
      <c r="F17" s="134"/>
      <c r="G17" s="142"/>
      <c r="H17" s="142"/>
      <c r="I17" s="142"/>
      <c r="J17" s="142"/>
      <c r="K17" s="142"/>
      <c r="L17" s="141"/>
      <c r="M17" s="141"/>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D00-000000000000}">
  <sheetPr codeName="Sheet42">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5"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85</v>
      </c>
      <c r="B1" s="38" t="s">
        <v>102</v>
      </c>
      <c r="C1" s="1"/>
      <c r="D1" s="1"/>
      <c r="E1" s="1"/>
      <c r="F1" s="38"/>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171</v>
      </c>
      <c r="D7" s="1" t="s">
        <v>792</v>
      </c>
      <c r="E7" t="s">
        <v>154</v>
      </c>
      <c r="F7" t="s">
        <v>793</v>
      </c>
      <c r="G7" s="17">
        <v>29.90</v>
      </c>
      <c r="H7" s="17" t="s">
        <v>648</v>
      </c>
      <c r="I7" s="17">
        <f>IF(ISNUMBER(((G7/$I$3)-1)*100),((G7/$I$3)-1)*100," ")</f>
        <v>75.36656891495599</v>
      </c>
      <c r="J7" s="17" t="str">
        <f>IF(ISNUMBER(((H7/$J$3)-1)*100),((H7/$J$3)-1)*100," ")</f>
        <v xml:space="preserve"> </v>
      </c>
      <c r="K7" s="17">
        <f>IF(I7=0,IF(J7=0," ",J7),IF(J7=0,IF(I7=0," ",I7),IF(I7&lt;J7,I7,J7)))</f>
        <v>75.36656891495599</v>
      </c>
      <c r="L7" s="1"/>
      <c r="M7" s="35"/>
      <c r="N7" t="s">
        <v>156</v>
      </c>
      <c r="O7" s="4">
        <f t="shared" si="0" ref="O7:O15">SUMIF($E$7:$E$91,N7,$B$7:$B$91)</f>
        <v>1</v>
      </c>
      <c r="P7">
        <v>90</v>
      </c>
    </row>
    <row r="8" spans="1:16" ht="12.75">
      <c r="A8" s="1">
        <v>2</v>
      </c>
      <c r="B8" s="1">
        <v>1</v>
      </c>
      <c r="C8" s="1">
        <v>172</v>
      </c>
      <c r="D8" s="1" t="s">
        <v>792</v>
      </c>
      <c r="E8" t="s">
        <v>156</v>
      </c>
      <c r="F8" t="s">
        <v>794</v>
      </c>
      <c r="G8" s="17">
        <v>44.25</v>
      </c>
      <c r="H8" s="17">
        <v>39.89</v>
      </c>
      <c r="I8" s="17">
        <f>IF(ISNUMBER(((G8/$I$3)-1)*100),((G8/$I$3)-1)*100," ")</f>
        <v>159.5307917888563</v>
      </c>
      <c r="J8" s="17">
        <f>IF(ISNUMBER(((H8/$J$3)-1)*100),((H8/$J$3)-1)*100," ")</f>
        <v>144.27434170238826</v>
      </c>
      <c r="K8" s="17">
        <f>IF(I8=0,IF(J8=0," ",J8),IF(J8=0,IF(I8=0," ",I8),IF(I8&lt;J8,I8,J8)))</f>
        <v>144.27434170238826</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4</v>
      </c>
      <c r="P11">
        <v>100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E00-000000000000}">
  <sheetPr codeName="Sheet41">
    <tabColor indexed="45"/>
  </sheetPr>
  <dimension ref="A1:P200"/>
  <sheetViews>
    <sheetView workbookViewId="0" topLeftCell="A1">
      <pane ySplit="5" topLeftCell="A6" activePane="bottomLeft" state="frozen"/>
      <selection pane="topLeft" activeCell="A2" sqref="A2"/>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84</v>
      </c>
      <c r="B1" s="38" t="s">
        <v>102</v>
      </c>
      <c r="C1" s="1"/>
      <c r="D1" s="1"/>
      <c r="E1" s="1"/>
      <c r="F1" s="19"/>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6" spans="1:1" ht="12.75">
      <c r="A6" s="38"/>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F00-000000000000}">
  <sheetPr codeName="Sheet40">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4.285714285714286"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83</v>
      </c>
      <c r="B1" s="38" t="s">
        <v>102</v>
      </c>
      <c r="C1" s="1"/>
      <c r="D1" s="1"/>
      <c r="E1" s="1"/>
      <c r="F1" s="19"/>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168</v>
      </c>
      <c r="D7" s="1" t="s">
        <v>790</v>
      </c>
      <c r="E7" t="s">
        <v>156</v>
      </c>
      <c r="F7" t="s">
        <v>142</v>
      </c>
      <c r="G7" s="17">
        <v>29.70</v>
      </c>
      <c r="H7" s="17">
        <v>29.67</v>
      </c>
      <c r="I7" s="17">
        <f>IF(ISNUMBER(((G7/$I$3)-1)*100),((G7/$I$3)-1)*100," ")</f>
        <v>74.19354838709675</v>
      </c>
      <c r="J7" s="17">
        <f>IF(ISNUMBER(((H7/$J$3)-1)*100),((H7/$J$3)-1)*100," ")</f>
        <v>81.69014084507045</v>
      </c>
      <c r="K7" s="17">
        <f>IF(I7=0,IF(J7=0," ",J7),IF(J7=0,IF(I7=0," ",I7),IF(I7&lt;J7,I7,J7)))</f>
        <v>74.19354838709675</v>
      </c>
      <c r="L7" s="1"/>
      <c r="M7" s="35"/>
      <c r="N7" t="s">
        <v>156</v>
      </c>
      <c r="O7" s="4">
        <f t="shared" si="0" ref="O7:O15">SUMIF($E$7:$E$91,N7,$B$7:$B$91)</f>
        <v>4</v>
      </c>
      <c r="P7">
        <v>100</v>
      </c>
    </row>
    <row r="8" spans="1:16" ht="12.75">
      <c r="A8" s="1">
        <v>2</v>
      </c>
      <c r="B8" s="1">
        <v>1</v>
      </c>
      <c r="C8" s="1">
        <v>169</v>
      </c>
      <c r="D8" s="1" t="s">
        <v>790</v>
      </c>
      <c r="E8" t="s">
        <v>157</v>
      </c>
      <c r="F8" t="s">
        <v>791</v>
      </c>
      <c r="G8" s="17">
        <v>37.04</v>
      </c>
      <c r="H8" s="17">
        <v>36.77</v>
      </c>
      <c r="I8" s="17">
        <f>IF(ISNUMBER(((G8/$I$3)-1)*100),((G8/$I$3)-1)*100," ")</f>
        <v>117.24340175953078</v>
      </c>
      <c r="J8" s="17">
        <f>IF(ISNUMBER(((H8/$J$3)-1)*100),((H8/$J$3)-1)*100," ")</f>
        <v>125.16840171463568</v>
      </c>
      <c r="K8" s="17">
        <f>IF(I8=0,IF(J8=0," ",J8),IF(J8=0,IF(I8=0," ",I8),IF(I8&lt;J8,I8,J8)))</f>
        <v>117.24340175953078</v>
      </c>
      <c r="L8" s="1"/>
      <c r="M8" s="35"/>
      <c r="N8" t="s">
        <v>130</v>
      </c>
      <c r="O8" s="4">
        <f t="shared" si="0"/>
        <v>0</v>
      </c>
      <c r="P8">
        <v>0</v>
      </c>
    </row>
    <row r="9" spans="1:16" ht="12.75">
      <c r="A9" s="1"/>
      <c r="B9" s="1"/>
      <c r="C9" s="1"/>
      <c r="D9" s="1"/>
      <c r="G9" s="17"/>
      <c r="H9" s="17"/>
      <c r="I9" s="17"/>
      <c r="J9" s="17"/>
      <c r="K9" s="17"/>
      <c r="L9" s="1"/>
      <c r="M9" s="35"/>
      <c r="N9" t="s">
        <v>157</v>
      </c>
      <c r="O9" s="4">
        <f t="shared" si="0"/>
        <v>1</v>
      </c>
      <c r="P9">
        <v>90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6.714285714285715"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82</v>
      </c>
      <c r="B1" s="38" t="s">
        <v>102</v>
      </c>
      <c r="C1" s="1"/>
      <c r="D1" s="1"/>
      <c r="E1" s="1"/>
      <c r="F1" s="19"/>
      <c r="G1" s="1"/>
      <c r="H1" s="1"/>
      <c r="I1" s="9"/>
      <c r="J1" s="9"/>
      <c r="K1" s="9"/>
      <c r="L1" s="1"/>
    </row>
    <row r="2" spans="1:12" ht="12.75">
      <c r="A2" s="37">
        <v>5</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10</v>
      </c>
      <c r="C7" s="1">
        <v>164</v>
      </c>
      <c r="D7" s="1" t="s">
        <v>785</v>
      </c>
      <c r="E7" t="s">
        <v>154</v>
      </c>
      <c r="F7" t="s">
        <v>139</v>
      </c>
      <c r="G7" s="17">
        <v>27.93</v>
      </c>
      <c r="H7" s="17">
        <v>26.55</v>
      </c>
      <c r="I7" s="17">
        <f>IF(ISNUMBER(((G7/$I$3)-1)*100),((G7/$I$3)-1)*100," ")</f>
        <v>63.81231671554251</v>
      </c>
      <c r="J7" s="17">
        <f>IF(ISNUMBER(((H7/$J$3)-1)*100),((H7/$J$3)-1)*100," ")</f>
        <v>62.58420085731784</v>
      </c>
      <c r="K7" s="17">
        <f>IF(I7=0,IF(J7=0," ",J7),IF(J7=0,IF(I7=0," ",I7),IF(I7&lt;J7,I7,J7)))</f>
        <v>62.58420085731784</v>
      </c>
      <c r="L7" s="1"/>
      <c r="M7" s="35"/>
      <c r="N7" t="s">
        <v>156</v>
      </c>
      <c r="O7" s="4">
        <f t="shared" si="0" ref="O7:O15">SUMIF($E$7:$E$91,N7,$B$7:$B$91)</f>
        <v>2</v>
      </c>
      <c r="P7">
        <v>72</v>
      </c>
    </row>
    <row r="8" spans="1:16" ht="12.75">
      <c r="A8" s="1">
        <v>2</v>
      </c>
      <c r="B8" s="1">
        <v>7</v>
      </c>
      <c r="C8" s="1">
        <v>167</v>
      </c>
      <c r="D8" s="1" t="s">
        <v>785</v>
      </c>
      <c r="E8" t="s">
        <v>157</v>
      </c>
      <c r="F8" t="s">
        <v>789</v>
      </c>
      <c r="G8" s="17">
        <v>31.94</v>
      </c>
      <c r="H8" s="17">
        <v>30.65</v>
      </c>
      <c r="I8" s="17">
        <f>IF(ISNUMBER(((G8/$I$3)-1)*100),((G8/$I$3)-1)*100," ")</f>
        <v>87.33137829912023</v>
      </c>
      <c r="J8" s="17">
        <f>IF(ISNUMBER(((H8/$J$3)-1)*100),((H8/$J$3)-1)*100," ")</f>
        <v>87.69136558481323</v>
      </c>
      <c r="K8" s="17">
        <f>IF(I8=0,IF(J8=0," ",J8),IF(J8=0,IF(I8=0," ",I8),IF(I8&lt;J8,I8,J8)))</f>
        <v>87.33137829912023</v>
      </c>
      <c r="L8" s="1"/>
      <c r="M8" s="35"/>
      <c r="N8" t="s">
        <v>130</v>
      </c>
      <c r="O8" s="4">
        <f t="shared" si="0"/>
        <v>0</v>
      </c>
      <c r="P8">
        <v>0</v>
      </c>
    </row>
    <row r="9" spans="1:16" ht="12.75">
      <c r="A9" s="1">
        <v>3</v>
      </c>
      <c r="B9" s="1">
        <v>4</v>
      </c>
      <c r="C9" s="1">
        <v>165</v>
      </c>
      <c r="D9" s="1" t="s">
        <v>785</v>
      </c>
      <c r="E9" t="s">
        <v>160</v>
      </c>
      <c r="F9" t="s">
        <v>787</v>
      </c>
      <c r="G9" s="17">
        <v>32.25</v>
      </c>
      <c r="H9" s="17">
        <v>32.48</v>
      </c>
      <c r="I9" s="17">
        <f>IF(ISNUMBER(((G9/$I$3)-1)*100),((G9/$I$3)-1)*100," ")</f>
        <v>89.14956011730204</v>
      </c>
      <c r="J9" s="17">
        <f>IF(ISNUMBER(((H9/$J$3)-1)*100),((H9/$J$3)-1)*100," ")</f>
        <v>98.89773423147581</v>
      </c>
      <c r="K9" s="17">
        <f>IF(I9=0,IF(J9=0," ",J9),IF(J9=0,IF(I9=0," ",I9),IF(I9&lt;J9,I9,J9)))</f>
        <v>89.14956011730204</v>
      </c>
      <c r="L9" s="1"/>
      <c r="M9" s="35"/>
      <c r="N9" t="s">
        <v>157</v>
      </c>
      <c r="O9" s="4">
        <f t="shared" si="0"/>
        <v>7</v>
      </c>
      <c r="P9">
        <v>90</v>
      </c>
    </row>
    <row r="10" spans="1:16" ht="12.75">
      <c r="A10" s="1"/>
      <c r="B10" s="1">
        <v>1</v>
      </c>
      <c r="C10" s="1">
        <v>166</v>
      </c>
      <c r="D10" s="1" t="s">
        <v>785</v>
      </c>
      <c r="E10" t="s">
        <v>156</v>
      </c>
      <c r="F10" t="s">
        <v>788</v>
      </c>
      <c r="G10" s="17">
        <v>32.73</v>
      </c>
      <c r="H10" s="17">
        <v>31.31</v>
      </c>
      <c r="I10" s="17">
        <f>IF(ISNUMBER(((G10/$I$3)-1)*100),((G10/$I$3)-1)*100," ")</f>
        <v>91.9648093841642</v>
      </c>
      <c r="J10" s="17">
        <f>IF(ISNUMBER(((H10/$J$3)-1)*100),((H10/$J$3)-1)*100," ")</f>
        <v>91.73300673606859</v>
      </c>
      <c r="K10" s="17">
        <f>IF(I10=0,IF(J10=0," ",J10),IF(J10=0,IF(I10=0," ",I10),IF(I10&lt;J10,I10,J10)))</f>
        <v>91.73300673606859</v>
      </c>
      <c r="L10" s="1"/>
      <c r="M10" s="35"/>
      <c r="N10" t="s">
        <v>158</v>
      </c>
      <c r="O10" s="4">
        <f t="shared" si="0"/>
        <v>0</v>
      </c>
      <c r="P10">
        <v>0</v>
      </c>
    </row>
    <row r="11" spans="1:16" ht="12.75">
      <c r="A11" s="1"/>
      <c r="B11" s="1">
        <v>1</v>
      </c>
      <c r="C11" s="1">
        <v>162</v>
      </c>
      <c r="D11" s="1" t="s">
        <v>785</v>
      </c>
      <c r="E11" t="s">
        <v>156</v>
      </c>
      <c r="F11" t="s">
        <v>786</v>
      </c>
      <c r="G11" s="17">
        <v>40.22</v>
      </c>
      <c r="H11" s="17">
        <v>37.04</v>
      </c>
      <c r="I11" s="17">
        <f>IF(ISNUMBER(((G11/$I$3)-1)*100),((G11/$I$3)-1)*100," ")</f>
        <v>135.89442815249265</v>
      </c>
      <c r="J11" s="17">
        <f>IF(ISNUMBER(((H11/$J$3)-1)*100),((H11/$J$3)-1)*100," ")</f>
        <v>126.82180036742193</v>
      </c>
      <c r="K11" s="17">
        <f>IF(I11=0,IF(J11=0," ",J11),IF(J11=0,IF(I11=0," ",I11),IF(I11&lt;J11,I11,J11)))</f>
        <v>126.82180036742193</v>
      </c>
      <c r="L11" s="1"/>
      <c r="M11" s="35"/>
      <c r="N11" t="s">
        <v>154</v>
      </c>
      <c r="O11" s="4">
        <f t="shared" si="0"/>
        <v>10</v>
      </c>
      <c r="P11">
        <v>100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4</v>
      </c>
      <c r="P13">
        <v>81</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codeName="Sheet02">
    <tabColor indexed="48"/>
  </sheetPr>
  <dimension ref="A1:AS43"/>
  <sheetViews>
    <sheetView tabSelected="1" workbookViewId="0" topLeftCell="A1">
      <pane ySplit="1" topLeftCell="A2" activePane="bottomLeft" state="frozen"/>
      <selection pane="topLeft" activeCell="A1" sqref="A1"/>
      <selection pane="bottomLeft" activeCell="K7" sqref="K7"/>
    </sheetView>
  </sheetViews>
  <sheetFormatPr defaultColWidth="8.854285714285714" defaultRowHeight="12.75"/>
  <cols>
    <col min="1" max="1" width="2.7142857142857144" customWidth="1"/>
    <col min="2" max="2" width="6.714285714285714" customWidth="1"/>
    <col min="3" max="3" width="8.714285714285714" customWidth="1"/>
    <col min="4" max="4" width="9.571428571428571" customWidth="1"/>
    <col min="5" max="8" width="8.714285714285714" customWidth="1"/>
    <col min="9" max="9" width="7.142857142857143" bestFit="1" customWidth="1"/>
    <col min="10" max="10" width="2.7142857142857144" customWidth="1"/>
    <col min="11" max="11" width="2.5714285714285716" customWidth="1"/>
    <col min="12" max="12" width="2.7142857142857144" customWidth="1"/>
    <col min="13" max="13" width="10" customWidth="1"/>
    <col min="14" max="14" width="3.7142857142857144" customWidth="1"/>
    <col min="15" max="18" width="7.714285714285714" customWidth="1"/>
    <col min="19" max="19" width="5.142857142857143" customWidth="1"/>
    <col min="20" max="21" width="6.714285714285714" customWidth="1"/>
    <col min="22" max="22" width="2.7142857142857144" customWidth="1"/>
    <col min="23" max="23" width="15.571428571428571" customWidth="1"/>
    <col min="24" max="24" width="8.714285714285714" customWidth="1"/>
    <col min="25" max="29" width="7.142857142857143" customWidth="1"/>
    <col min="30" max="30" width="8.714285714285714" customWidth="1"/>
    <col min="31" max="31" width="6.285714285714286" customWidth="1"/>
    <col min="32" max="32" width="8.285714285714286" customWidth="1"/>
    <col min="33" max="33" width="11.714285714285714" customWidth="1"/>
    <col min="34" max="36" width="8.285714285714286" customWidth="1"/>
  </cols>
  <sheetData>
    <row r="1" spans="1:34" ht="19.7" customHeight="1" thickBot="1">
      <c r="A1" s="65"/>
      <c r="B1" s="218" t="s">
        <v>105</v>
      </c>
      <c r="C1" s="218"/>
      <c r="D1" s="218"/>
      <c r="E1" s="218"/>
      <c r="F1" s="218"/>
      <c r="G1" s="218"/>
      <c r="H1" s="218"/>
      <c r="I1" s="218"/>
      <c r="J1" s="79"/>
      <c r="K1" s="79"/>
      <c r="L1" s="79"/>
      <c r="M1" s="76" t="s">
        <v>92</v>
      </c>
      <c r="N1" s="65"/>
      <c r="O1" s="65"/>
      <c r="P1" s="65"/>
      <c r="Q1" s="65"/>
      <c r="R1" s="65"/>
      <c r="S1" s="65"/>
      <c r="T1" s="65"/>
      <c r="U1" s="65"/>
      <c r="X1" s="22" t="s">
        <v>44</v>
      </c>
      <c r="Y1" s="1"/>
      <c r="Z1" s="1"/>
      <c r="AA1" s="1"/>
      <c r="AB1" s="1"/>
      <c r="AE1" s="22" t="s">
        <v>45</v>
      </c>
      <c r="AF1" s="1"/>
      <c r="AG1" s="1"/>
      <c r="AH1" s="1"/>
    </row>
    <row r="2" spans="1:34" ht="15" customHeight="1" thickBot="1">
      <c r="A2" s="56"/>
      <c r="B2" s="215" t="s">
        <v>104</v>
      </c>
      <c r="C2" s="217"/>
      <c r="D2" s="217"/>
      <c r="E2" s="217"/>
      <c r="F2" s="217"/>
      <c r="G2" s="217"/>
      <c r="H2" s="217"/>
      <c r="I2" s="216"/>
      <c r="J2" s="1"/>
      <c r="K2" s="1"/>
      <c r="L2" s="1"/>
      <c r="M2" s="5" t="s">
        <v>103</v>
      </c>
      <c r="N2" s="1"/>
      <c r="O2" s="3"/>
      <c r="P2" s="2"/>
      <c r="Q2" s="1"/>
      <c r="R2" s="2"/>
      <c r="S2" s="2"/>
      <c r="T2" s="2"/>
      <c r="U2" s="39"/>
      <c r="X2" s="1"/>
      <c r="Y2" s="1"/>
      <c r="Z2" s="1"/>
      <c r="AA2" s="1"/>
      <c r="AB2" s="1"/>
      <c r="AE2" s="1"/>
      <c r="AF2" s="1"/>
      <c r="AG2" s="1"/>
      <c r="AH2" s="1"/>
    </row>
    <row r="3" spans="1:37" ht="15" customHeight="1">
      <c r="A3" s="56"/>
      <c r="B3" s="81" t="s">
        <v>37</v>
      </c>
      <c r="C3" s="82" t="s">
        <v>33</v>
      </c>
      <c r="D3" s="82" t="s">
        <v>97</v>
      </c>
      <c r="E3" s="82" t="s">
        <v>98</v>
      </c>
      <c r="F3" s="82" t="s">
        <v>96</v>
      </c>
      <c r="G3" s="82" t="s">
        <v>99</v>
      </c>
      <c r="H3" s="82" t="s">
        <v>5</v>
      </c>
      <c r="I3" s="83" t="s">
        <v>35</v>
      </c>
      <c r="J3" s="56"/>
      <c r="K3" s="56"/>
      <c r="L3" s="56"/>
      <c r="M3" s="1"/>
      <c r="P3" s="2"/>
      <c r="Q3" s="2"/>
      <c r="R3" s="2"/>
      <c r="S3" s="2"/>
      <c r="T3" s="2"/>
      <c r="U3" s="2"/>
      <c r="X3" s="23" t="s">
        <v>62</v>
      </c>
      <c r="Y3" s="23" t="s">
        <v>15</v>
      </c>
      <c r="Z3" s="24" t="s">
        <v>17</v>
      </c>
      <c r="AA3" s="23" t="s">
        <v>18</v>
      </c>
      <c r="AB3" s="23" t="s">
        <v>19</v>
      </c>
      <c r="AC3" s="7" t="s">
        <v>20</v>
      </c>
      <c r="AD3" s="14"/>
      <c r="AE3" s="23" t="s">
        <v>38</v>
      </c>
      <c r="AF3" s="23" t="s">
        <v>18</v>
      </c>
      <c r="AG3" s="24" t="s">
        <v>64</v>
      </c>
      <c r="AH3" s="24" t="s">
        <v>46</v>
      </c>
      <c r="AI3" s="23" t="s">
        <v>47</v>
      </c>
      <c r="AJ3" s="23" t="s">
        <v>48</v>
      </c>
      <c r="AK3" s="23" t="s">
        <v>35</v>
      </c>
    </row>
    <row r="4" spans="1:45" ht="15" customHeight="1">
      <c r="A4" s="58"/>
      <c r="B4" s="172">
        <v>1</v>
      </c>
      <c r="C4" s="171" t="s">
        <v>154</v>
      </c>
      <c r="D4" s="104">
        <f ca="1">LOOKUP($C4,'Challenge Data'!$A$4:$A$12,'Challenge Data'!$Q$4:$Q$12)</f>
        <v>751</v>
      </c>
      <c r="E4" s="104">
        <f ca="1">LOOKUP($C4,'Challenge Data'!$A$16:$A$24,'Challenge Data'!$Q$16:$Q$24)</f>
        <v>1160</v>
      </c>
      <c r="F4" s="104">
        <f ca="1">LOOKUP($C4,'Challenge Data'!$A$28:$A$36,'Challenge Data'!$J$28:$J$36)</f>
        <v>271</v>
      </c>
      <c r="G4" s="104">
        <f>LOOKUP($C4,'Team Relay'!$I$5:$I$15,'Team Relay'!$K$5:$K$15)</f>
        <v>324</v>
      </c>
      <c r="H4" s="104">
        <f ca="1">LOOKUP($C4,Novice!$I$7:$I$15,Novice!$J$7:$J$20)</f>
        <v>10</v>
      </c>
      <c r="I4" s="173">
        <f ca="1" t="shared" si="0" ref="I4:I12">SUM($D4:$H4)</f>
        <v>2516</v>
      </c>
      <c r="J4" s="2"/>
      <c r="K4" s="2"/>
      <c r="L4" s="2"/>
      <c r="M4" s="1"/>
      <c r="O4" s="2"/>
      <c r="W4" s="1"/>
      <c r="X4" s="1"/>
      <c r="Y4" s="1"/>
      <c r="Z4" s="1"/>
      <c r="AA4" s="1"/>
      <c r="AQ4" s="4"/>
      <c r="AR4" s="4"/>
      <c r="AS4" s="4"/>
    </row>
    <row r="5" spans="1:45" ht="15" customHeight="1">
      <c r="A5" s="58"/>
      <c r="B5" s="172">
        <v>2</v>
      </c>
      <c r="C5" s="170" t="s">
        <v>156</v>
      </c>
      <c r="D5" s="104">
        <f ca="1">LOOKUP($C5,'Challenge Data'!$A$4:$A$12,'Challenge Data'!$Q$4:$Q$12)</f>
        <v>733</v>
      </c>
      <c r="E5" s="104">
        <f ca="1">LOOKUP($C5,'Challenge Data'!$A$16:$A$24,'Challenge Data'!$Q$16:$Q$24)</f>
        <v>876.50</v>
      </c>
      <c r="F5" s="104">
        <f ca="1">LOOKUP($C5,'Challenge Data'!$A$28:$A$36,'Challenge Data'!$J$28:$J$36)</f>
        <v>390</v>
      </c>
      <c r="G5" s="104">
        <f>LOOKUP($C5,'Team Relay'!$I$5:$I$15,'Team Relay'!$K$5:$K$15)</f>
        <v>360</v>
      </c>
      <c r="H5" s="104">
        <f ca="1">LOOKUP($C5,Novice!$I$7:$I$15,Novice!$J$7:$J$20)</f>
        <v>50</v>
      </c>
      <c r="I5" s="173">
        <f t="shared" ca="1" si="0"/>
        <v>2409.50</v>
      </c>
      <c r="J5" s="2"/>
      <c r="K5" s="2"/>
      <c r="L5" s="2"/>
      <c r="M5" s="110" t="s">
        <v>28</v>
      </c>
      <c r="N5" s="5"/>
      <c r="O5" s="6"/>
      <c r="P5" s="7"/>
      <c r="Q5" s="7"/>
      <c r="R5" s="7"/>
      <c r="S5" s="7"/>
      <c r="T5" s="8"/>
      <c r="U5" s="8"/>
      <c r="AQ5" s="4"/>
      <c r="AR5" s="4"/>
      <c r="AS5" s="4"/>
    </row>
    <row r="6" spans="1:45" ht="15" customHeight="1">
      <c r="A6" s="58"/>
      <c r="B6" s="172">
        <v>3</v>
      </c>
      <c r="C6" s="170" t="s">
        <v>160</v>
      </c>
      <c r="D6" s="104">
        <f ca="1">LOOKUP($C6,'Challenge Data'!$A$4:$A$12,'Challenge Data'!$Q$4:$Q$12)</f>
        <v>471</v>
      </c>
      <c r="E6" s="104">
        <f ca="1">LOOKUP($C6,'Challenge Data'!$A$16:$A$24,'Challenge Data'!$Q$16:$Q$24)</f>
        <v>493.50</v>
      </c>
      <c r="F6" s="104">
        <f ca="1">LOOKUP($C6,'Challenge Data'!$A$28:$A$36,'Challenge Data'!$J$28:$J$36)</f>
        <v>162</v>
      </c>
      <c r="G6" s="104">
        <f>LOOKUP($C6,'Team Relay'!$I$5:$I$15,'Team Relay'!$K$5:$K$15)</f>
        <v>400</v>
      </c>
      <c r="H6" s="104">
        <f ca="1">LOOKUP($C6,Novice!$I$7:$I$15,Novice!$J$7:$J$20)</f>
        <v>50</v>
      </c>
      <c r="I6" s="173">
        <f t="shared" ca="1" si="0"/>
        <v>1576.50</v>
      </c>
      <c r="J6" s="2"/>
      <c r="K6" s="2"/>
      <c r="L6" s="2"/>
      <c r="M6" s="5"/>
      <c r="N6" s="5"/>
      <c r="O6" s="11"/>
      <c r="AQ6" s="4"/>
      <c r="AR6" s="4"/>
      <c r="AS6" s="4"/>
    </row>
    <row r="7" spans="1:45" ht="15" customHeight="1">
      <c r="A7" s="58"/>
      <c r="B7" s="172">
        <v>4</v>
      </c>
      <c r="C7" s="170" t="s">
        <v>157</v>
      </c>
      <c r="D7" s="104">
        <f ca="1">LOOKUP($C7,'Challenge Data'!$A$4:$A$12,'Challenge Data'!$Q$4:$Q$12)</f>
        <v>451</v>
      </c>
      <c r="E7" s="104">
        <f ca="1">LOOKUP($C7,'Challenge Data'!$A$16:$A$24,'Challenge Data'!$Q$16:$Q$24)</f>
        <v>635.50</v>
      </c>
      <c r="F7" s="104">
        <f ca="1">LOOKUP($C7,'Challenge Data'!$A$28:$A$36,'Challenge Data'!$J$28:$J$36)</f>
        <v>162</v>
      </c>
      <c r="G7" s="104">
        <f>LOOKUP($C7,'Team Relay'!$I$5:$I$15,'Team Relay'!$K$5:$K$15)</f>
        <v>0</v>
      </c>
      <c r="H7" s="104">
        <f ca="1">LOOKUP($C7,Novice!$I$7:$I$15,Novice!$J$7:$J$20)</f>
        <v>15</v>
      </c>
      <c r="I7" s="173">
        <f t="shared" ca="1" si="0"/>
        <v>1263.50</v>
      </c>
      <c r="J7" s="2"/>
      <c r="K7" s="2"/>
      <c r="L7" s="2"/>
      <c r="M7" s="5"/>
      <c r="N7" s="5"/>
      <c r="O7" s="2"/>
      <c r="AQ7" s="4"/>
      <c r="AR7" s="4"/>
      <c r="AS7" s="4"/>
    </row>
    <row r="8" spans="1:45" ht="15" customHeight="1">
      <c r="A8" s="58"/>
      <c r="B8" s="172">
        <v>5</v>
      </c>
      <c r="C8" s="170" t="s">
        <v>130</v>
      </c>
      <c r="D8" s="104">
        <f ca="1">LOOKUP($C8,'Challenge Data'!$A$4:$A$12,'Challenge Data'!$Q$4:$Q$12)</f>
        <v>81</v>
      </c>
      <c r="E8" s="104">
        <f ca="1">LOOKUP($C8,'Challenge Data'!$A$16:$A$24,'Challenge Data'!$Q$16:$Q$24)</f>
        <v>385</v>
      </c>
      <c r="F8" s="104">
        <f ca="1">LOOKUP($C8,'Challenge Data'!$A$28:$A$36,'Challenge Data'!$J$28:$J$36)</f>
        <v>0</v>
      </c>
      <c r="G8" s="104">
        <f>LOOKUP($C8,'Team Relay'!$I$5:$I$15,'Team Relay'!$K$5:$K$15)</f>
        <v>263</v>
      </c>
      <c r="H8" s="104">
        <f ca="1">LOOKUP($C8,Novice!$I$7:$I$15,Novice!$J$7:$J$20)</f>
        <v>30</v>
      </c>
      <c r="I8" s="173">
        <f t="shared" ca="1" si="0"/>
        <v>759</v>
      </c>
      <c r="J8" s="2"/>
      <c r="K8" s="2"/>
      <c r="L8" s="2"/>
      <c r="M8" s="5" t="s">
        <v>36</v>
      </c>
      <c r="N8" s="5"/>
      <c r="O8" s="6"/>
      <c r="P8" s="7"/>
      <c r="Q8" s="7"/>
      <c r="R8" s="7"/>
      <c r="S8" s="7"/>
      <c r="T8" s="8"/>
      <c r="U8" s="8"/>
      <c r="AQ8" s="4"/>
      <c r="AR8" s="4"/>
      <c r="AS8" s="4"/>
    </row>
    <row r="9" spans="1:45" ht="15" customHeight="1">
      <c r="A9" s="58"/>
      <c r="B9" s="172">
        <v>6</v>
      </c>
      <c r="C9" s="170" t="s">
        <v>159</v>
      </c>
      <c r="D9" s="104">
        <f ca="1">LOOKUP($C9,'Challenge Data'!$A$4:$A$12,'Challenge Data'!$Q$4:$Q$12)</f>
        <v>0</v>
      </c>
      <c r="E9" s="104">
        <f ca="1">LOOKUP($C9,'Challenge Data'!$A$16:$A$24,'Challenge Data'!$Q$16:$Q$24)</f>
        <v>142.50</v>
      </c>
      <c r="F9" s="104">
        <f ca="1">LOOKUP($C9,'Challenge Data'!$A$28:$A$36,'Challenge Data'!$J$28:$J$36)</f>
        <v>0</v>
      </c>
      <c r="G9" s="104">
        <f>LOOKUP($C9,'Team Relay'!$I$5:$I$15,'Team Relay'!$K$5:$K$15)</f>
        <v>292</v>
      </c>
      <c r="H9" s="104">
        <f ca="1">LOOKUP($C9,Novice!$I$7:$I$15,Novice!$J$7:$J$20)</f>
        <v>5</v>
      </c>
      <c r="I9" s="173">
        <f t="shared" ca="1" si="0"/>
        <v>439.50</v>
      </c>
      <c r="J9" s="2"/>
      <c r="K9" s="2"/>
      <c r="L9" s="2"/>
      <c r="M9" s="5"/>
      <c r="N9" s="5"/>
      <c r="O9" s="2"/>
      <c r="AQ9" s="4"/>
      <c r="AR9" s="4"/>
      <c r="AS9" s="4"/>
    </row>
    <row r="10" spans="1:45" ht="15" customHeight="1">
      <c r="A10" s="58"/>
      <c r="B10" s="172">
        <v>7</v>
      </c>
      <c r="C10" s="170" t="s">
        <v>158</v>
      </c>
      <c r="D10" s="104">
        <f ca="1">LOOKUP($C10,'Challenge Data'!$A$4:$A$12,'Challenge Data'!$Q$4:$Q$12)</f>
        <v>0</v>
      </c>
      <c r="E10" s="104">
        <f ca="1">LOOKUP($C10,'Challenge Data'!$A$16:$A$24,'Challenge Data'!$Q$16:$Q$24)</f>
        <v>157.50</v>
      </c>
      <c r="F10" s="104">
        <f ca="1">LOOKUP($C10,'Challenge Data'!$A$28:$A$36,'Challenge Data'!$J$28:$J$36)</f>
        <v>0</v>
      </c>
      <c r="G10" s="104">
        <f>LOOKUP($C10,'Team Relay'!$I$5:$I$15,'Team Relay'!$K$5:$K$15)</f>
        <v>0</v>
      </c>
      <c r="H10" s="104">
        <f ca="1">LOOKUP($C10,Novice!$I$7:$I$15,Novice!$J$7:$J$20)</f>
        <v>0</v>
      </c>
      <c r="I10" s="173">
        <f t="shared" ca="1" si="0"/>
        <v>157.50</v>
      </c>
      <c r="J10" s="2"/>
      <c r="K10" s="2"/>
      <c r="L10" s="2"/>
      <c r="M10" s="5"/>
      <c r="N10" s="5"/>
      <c r="O10" s="2"/>
      <c r="AQ10" s="4"/>
      <c r="AR10" s="4"/>
      <c r="AS10" s="4"/>
    </row>
    <row r="11" spans="1:45" ht="15" customHeight="1">
      <c r="A11" s="58"/>
      <c r="B11" s="172">
        <v>8</v>
      </c>
      <c r="C11" s="170" t="s">
        <v>161</v>
      </c>
      <c r="D11" s="104">
        <f ca="1">LOOKUP($C11,'Challenge Data'!$A$4:$A$12,'Challenge Data'!$Q$4:$Q$12)</f>
        <v>0</v>
      </c>
      <c r="E11" s="104">
        <f ca="1">LOOKUP($C11,'Challenge Data'!$A$16:$A$24,'Challenge Data'!$Q$16:$Q$24)</f>
        <v>85.50</v>
      </c>
      <c r="F11" s="104">
        <f ca="1">LOOKUP($C11,'Challenge Data'!$A$28:$A$36,'Challenge Data'!$J$28:$J$36)</f>
        <v>0</v>
      </c>
      <c r="G11" s="104">
        <f>LOOKUP($C11,'Team Relay'!$I$5:$I$15,'Team Relay'!$K$5:$K$15)</f>
        <v>0</v>
      </c>
      <c r="H11" s="104">
        <f ca="1">LOOKUP($C11,Novice!$I$7:$I$15,Novice!$J$7:$J$20)</f>
        <v>0</v>
      </c>
      <c r="I11" s="173">
        <f t="shared" ca="1" si="0"/>
        <v>85.50</v>
      </c>
      <c r="J11" s="2"/>
      <c r="K11" s="2"/>
      <c r="L11" s="2"/>
      <c r="M11" s="5" t="s">
        <v>31</v>
      </c>
      <c r="N11" s="5"/>
      <c r="O11" s="6"/>
      <c r="P11" s="7"/>
      <c r="Q11" s="7"/>
      <c r="R11" s="7"/>
      <c r="S11" s="7"/>
      <c r="T11" s="8"/>
      <c r="U11" s="8"/>
      <c r="AQ11" s="4"/>
      <c r="AR11" s="4"/>
      <c r="AS11" s="4"/>
    </row>
    <row r="12" spans="1:45" ht="15" customHeight="1" thickBot="1">
      <c r="A12" s="58"/>
      <c r="B12" s="174">
        <v>9</v>
      </c>
      <c r="C12" s="186" t="s">
        <v>162</v>
      </c>
      <c r="D12" s="89">
        <f ca="1">LOOKUP($C12,'Challenge Data'!$A$4:$A$12,'Challenge Data'!$Q$4:$Q$12)</f>
        <v>0</v>
      </c>
      <c r="E12" s="89">
        <f ca="1">LOOKUP($C12,'Challenge Data'!$A$16:$A$24,'Challenge Data'!$Q$16:$Q$24)</f>
        <v>0</v>
      </c>
      <c r="F12" s="89">
        <f ca="1">LOOKUP($C12,'Challenge Data'!$A$28:$A$36,'Challenge Data'!$J$28:$J$36)</f>
        <v>0</v>
      </c>
      <c r="G12" s="89">
        <f>LOOKUP($C12,'Team Relay'!$I$5:$I$15,'Team Relay'!$K$5:$K$15)</f>
        <v>0</v>
      </c>
      <c r="H12" s="89">
        <f ca="1">LOOKUP($C12,Novice!$I$7:$I$15,Novice!$J$7:$J$20)</f>
        <v>0</v>
      </c>
      <c r="I12" s="175">
        <f t="shared" ca="1" si="0"/>
        <v>0</v>
      </c>
      <c r="J12" s="2"/>
      <c r="K12" s="2"/>
      <c r="L12" s="2"/>
      <c r="M12" s="5"/>
      <c r="N12" s="5"/>
      <c r="O12" s="2"/>
      <c r="AQ12" s="4"/>
      <c r="AR12" s="4"/>
      <c r="AS12" s="4"/>
    </row>
    <row r="13" spans="1:22" ht="15" customHeight="1" thickBot="1">
      <c r="A13" s="4"/>
      <c r="B13" s="84">
        <v>155</v>
      </c>
      <c r="C13" s="85">
        <v>155</v>
      </c>
      <c r="D13" s="86"/>
      <c r="E13" s="86"/>
      <c r="F13" s="86"/>
      <c r="G13" s="86"/>
      <c r="H13" s="86"/>
      <c r="I13" s="87"/>
      <c r="J13" s="4"/>
      <c r="K13" s="4"/>
      <c r="L13" s="4"/>
      <c r="M13" s="5"/>
      <c r="N13" s="5"/>
      <c r="O13" s="2"/>
      <c r="V13" s="4"/>
    </row>
    <row r="14" spans="1:22" ht="15" customHeight="1" thickBot="1">
      <c r="A14" s="39"/>
      <c r="B14" s="215" t="s">
        <v>38</v>
      </c>
      <c r="C14" s="216"/>
      <c r="D14" s="182" t="s">
        <v>39</v>
      </c>
      <c r="E14" s="215" t="s">
        <v>11</v>
      </c>
      <c r="F14" s="216"/>
      <c r="G14" s="102" t="s">
        <v>95</v>
      </c>
      <c r="H14" s="102" t="s">
        <v>96</v>
      </c>
      <c r="I14" s="146" t="s">
        <v>5</v>
      </c>
      <c r="J14" s="80"/>
      <c r="K14" s="80"/>
      <c r="L14" s="80"/>
      <c r="M14" s="5" t="s">
        <v>30</v>
      </c>
      <c r="N14" s="5"/>
      <c r="O14" s="6"/>
      <c r="P14" s="7"/>
      <c r="Q14" s="7"/>
      <c r="R14" s="7"/>
      <c r="S14" s="7"/>
      <c r="T14" s="8"/>
      <c r="U14" s="8"/>
      <c r="V14" s="4"/>
    </row>
    <row r="15" spans="1:15" ht="15" customHeight="1">
      <c r="A15" s="2"/>
      <c r="B15" s="179" t="s">
        <v>29</v>
      </c>
      <c r="C15" s="8"/>
      <c r="D15" s="183" t="s">
        <v>156</v>
      </c>
      <c r="E15" s="181" t="s">
        <v>165</v>
      </c>
      <c r="F15" s="180"/>
      <c r="G15" s="100">
        <v>36</v>
      </c>
      <c r="H15" s="88">
        <v>5</v>
      </c>
      <c r="I15" s="145">
        <v>10</v>
      </c>
      <c r="J15" s="1"/>
      <c r="K15" s="1"/>
      <c r="L15" s="1"/>
      <c r="M15" s="5"/>
      <c r="N15" s="5"/>
      <c r="O15" s="2"/>
    </row>
    <row r="16" spans="2:15" ht="15" customHeight="1">
      <c r="B16" s="167" t="s">
        <v>32</v>
      </c>
      <c r="C16" s="176"/>
      <c r="D16" s="184" t="s">
        <v>130</v>
      </c>
      <c r="E16" s="165" t="s">
        <v>131</v>
      </c>
      <c r="F16" s="166"/>
      <c r="G16" s="103">
        <v>12</v>
      </c>
      <c r="H16" s="104">
        <v>0</v>
      </c>
      <c r="I16" s="105">
        <v>6</v>
      </c>
      <c r="J16" s="1"/>
      <c r="K16" s="1"/>
      <c r="L16" s="1"/>
      <c r="M16" s="5"/>
      <c r="N16" s="5"/>
      <c r="O16" s="2"/>
    </row>
    <row r="17" spans="2:21" ht="15" customHeight="1">
      <c r="B17" s="167" t="s">
        <v>36</v>
      </c>
      <c r="C17" s="176"/>
      <c r="D17" s="184" t="s">
        <v>157</v>
      </c>
      <c r="E17" s="165" t="s">
        <v>129</v>
      </c>
      <c r="F17" s="166"/>
      <c r="G17" s="103">
        <v>16</v>
      </c>
      <c r="H17" s="104">
        <v>2</v>
      </c>
      <c r="I17" s="105">
        <v>3</v>
      </c>
      <c r="J17" s="1"/>
      <c r="K17" s="1"/>
      <c r="L17" s="1"/>
      <c r="M17" s="5" t="s">
        <v>32</v>
      </c>
      <c r="N17" s="5"/>
      <c r="O17" s="6"/>
      <c r="P17" s="7"/>
      <c r="Q17" s="7"/>
      <c r="R17" s="7"/>
      <c r="S17" s="7"/>
      <c r="T17" s="8"/>
      <c r="U17" s="8"/>
    </row>
    <row r="18" spans="2:14" ht="15" customHeight="1">
      <c r="B18" s="167" t="s">
        <v>26</v>
      </c>
      <c r="C18" s="176"/>
      <c r="D18" s="184" t="s">
        <v>158</v>
      </c>
      <c r="E18" s="165" t="s">
        <v>0</v>
      </c>
      <c r="F18" s="166"/>
      <c r="G18" s="103">
        <v>2</v>
      </c>
      <c r="H18" s="104">
        <v>0</v>
      </c>
      <c r="I18" s="105">
        <f>COUNTIF(Novice!$E:$E,$D18)</f>
        <v>0</v>
      </c>
      <c r="J18" s="1"/>
      <c r="K18" s="1"/>
      <c r="L18" s="1"/>
      <c r="M18" s="5"/>
      <c r="N18" s="5"/>
    </row>
    <row r="19" spans="2:32" ht="15" customHeight="1">
      <c r="B19" s="167" t="s">
        <v>31</v>
      </c>
      <c r="C19" s="176"/>
      <c r="D19" s="184" t="s">
        <v>154</v>
      </c>
      <c r="E19" s="165" t="s">
        <v>146</v>
      </c>
      <c r="F19" s="166"/>
      <c r="G19" s="103">
        <v>48</v>
      </c>
      <c r="H19" s="104">
        <v>6</v>
      </c>
      <c r="I19" s="105">
        <v>2</v>
      </c>
      <c r="J19" s="1"/>
      <c r="K19" s="1"/>
      <c r="L19" s="1"/>
      <c r="M19" s="5"/>
      <c r="N19" s="5"/>
      <c r="W19" s="1"/>
      <c r="X19" s="1"/>
      <c r="Z19" s="2"/>
      <c r="AA19" s="1"/>
      <c r="AC19" s="4"/>
      <c r="AD19" s="1"/>
      <c r="AF19" s="4"/>
    </row>
    <row r="20" spans="2:32" ht="15" customHeight="1">
      <c r="B20" s="167" t="s">
        <v>132</v>
      </c>
      <c r="C20" s="176"/>
      <c r="D20" s="184" t="s">
        <v>159</v>
      </c>
      <c r="E20" s="165" t="s">
        <v>163</v>
      </c>
      <c r="F20" s="166"/>
      <c r="G20" s="103">
        <v>2</v>
      </c>
      <c r="H20" s="104">
        <v>0</v>
      </c>
      <c r="I20" s="105">
        <v>1</v>
      </c>
      <c r="J20" s="1"/>
      <c r="K20" s="1"/>
      <c r="L20" s="1"/>
      <c r="M20" s="5" t="s">
        <v>58</v>
      </c>
      <c r="N20" s="5"/>
      <c r="O20" s="6"/>
      <c r="P20" s="7"/>
      <c r="Q20" s="7"/>
      <c r="R20" s="7"/>
      <c r="S20" s="7"/>
      <c r="T20" s="8"/>
      <c r="U20" s="8"/>
      <c r="W20" s="1"/>
      <c r="X20" s="1"/>
      <c r="Z20" s="2"/>
      <c r="AA20" s="1"/>
      <c r="AC20" s="4"/>
      <c r="AD20" s="1"/>
      <c r="AF20" s="4"/>
    </row>
    <row r="21" spans="2:32" ht="15" customHeight="1">
      <c r="B21" s="167" t="s">
        <v>30</v>
      </c>
      <c r="C21" s="176"/>
      <c r="D21" s="184" t="s">
        <v>160</v>
      </c>
      <c r="E21" s="165" t="s">
        <v>155</v>
      </c>
      <c r="F21" s="166"/>
      <c r="G21" s="103">
        <v>23</v>
      </c>
      <c r="H21" s="104">
        <v>2</v>
      </c>
      <c r="I21" s="105">
        <v>10</v>
      </c>
      <c r="J21" s="1"/>
      <c r="K21" s="1"/>
      <c r="L21" s="1"/>
      <c r="M21" s="5"/>
      <c r="N21" s="5"/>
      <c r="W21" s="1"/>
      <c r="X21" s="1"/>
      <c r="Z21" s="2"/>
      <c r="AA21" s="1"/>
      <c r="AC21" s="4"/>
      <c r="AD21" s="1"/>
      <c r="AF21" s="4"/>
    </row>
    <row r="22" spans="2:32" ht="15" customHeight="1">
      <c r="B22" s="167" t="s">
        <v>27</v>
      </c>
      <c r="C22" s="176"/>
      <c r="D22" s="184" t="s">
        <v>161</v>
      </c>
      <c r="E22" s="165" t="s">
        <v>153</v>
      </c>
      <c r="F22" s="166"/>
      <c r="G22" s="103">
        <v>1</v>
      </c>
      <c r="H22" s="104">
        <v>0</v>
      </c>
      <c r="I22" s="105">
        <f>COUNTIF(Novice!$E:$E,$D22)</f>
        <v>0</v>
      </c>
      <c r="J22" s="1"/>
      <c r="K22" s="1"/>
      <c r="L22" s="1"/>
      <c r="M22" s="5"/>
      <c r="N22" s="5"/>
      <c r="W22" s="1"/>
      <c r="X22" s="1"/>
      <c r="Z22" s="2"/>
      <c r="AA22" s="1"/>
      <c r="AC22" s="4"/>
      <c r="AD22" s="1"/>
      <c r="AF22" s="4"/>
    </row>
    <row r="23" spans="2:32" ht="15" customHeight="1" thickBot="1">
      <c r="B23" s="168" t="s">
        <v>28</v>
      </c>
      <c r="C23" s="177"/>
      <c r="D23" s="185" t="s">
        <v>162</v>
      </c>
      <c r="E23" s="178" t="s">
        <v>166</v>
      </c>
      <c r="F23" s="169"/>
      <c r="G23" s="101">
        <v>0</v>
      </c>
      <c r="H23" s="89">
        <v>0</v>
      </c>
      <c r="I23" s="90">
        <f>COUNTIF(Novice!$E:$E,$D23)</f>
        <v>0</v>
      </c>
      <c r="J23" s="1"/>
      <c r="K23" s="1"/>
      <c r="L23" s="1"/>
      <c r="M23" s="5" t="s">
        <v>27</v>
      </c>
      <c r="N23" s="5"/>
      <c r="O23" s="6"/>
      <c r="P23" s="7"/>
      <c r="Q23" s="7"/>
      <c r="R23" s="7"/>
      <c r="S23" s="7"/>
      <c r="T23" s="8"/>
      <c r="U23" s="8"/>
      <c r="W23" s="1"/>
      <c r="X23" s="1"/>
      <c r="Z23" s="2"/>
      <c r="AA23" s="1"/>
      <c r="AC23" s="4"/>
      <c r="AD23" s="1"/>
      <c r="AF23" s="4"/>
    </row>
    <row r="24" spans="2:32" ht="15" customHeight="1" thickBot="1">
      <c r="B24" s="91"/>
      <c r="C24" s="91"/>
      <c r="D24" s="91"/>
      <c r="E24" s="91"/>
      <c r="F24" s="62" t="s">
        <v>93</v>
      </c>
      <c r="G24" s="92">
        <f>SUM(G15:G23)</f>
        <v>140</v>
      </c>
      <c r="H24" s="92">
        <f>SUM(H15:H23)</f>
        <v>15</v>
      </c>
      <c r="I24" s="92">
        <f>SUM(I15:I23)</f>
        <v>32</v>
      </c>
      <c r="J24" s="1"/>
      <c r="K24" s="1"/>
      <c r="L24" s="1"/>
      <c r="M24" s="5"/>
      <c r="N24" s="5"/>
      <c r="O24" s="66"/>
      <c r="W24" s="1"/>
      <c r="X24" s="1"/>
      <c r="Z24" s="2"/>
      <c r="AA24" s="1"/>
      <c r="AC24" s="4"/>
      <c r="AD24" s="1"/>
      <c r="AF24" s="4"/>
    </row>
    <row r="25" spans="2:32" ht="15" customHeight="1" thickTop="1">
      <c r="B25" s="91"/>
      <c r="C25" s="91"/>
      <c r="D25" s="91"/>
      <c r="E25" s="91"/>
      <c r="F25" s="91"/>
      <c r="G25" s="55" t="s">
        <v>73</v>
      </c>
      <c r="H25" s="55"/>
      <c r="I25" s="91">
        <f>SUM(G24:I24)</f>
        <v>187</v>
      </c>
      <c r="M25" s="5"/>
      <c r="N25" s="5"/>
      <c r="W25" s="1"/>
      <c r="X25" s="1"/>
      <c r="Z25" s="2"/>
      <c r="AA25" s="1"/>
      <c r="AC25" s="4"/>
      <c r="AD25" s="1"/>
      <c r="AF25" s="4"/>
    </row>
    <row r="26" spans="4:32" ht="15" customHeight="1">
      <c r="D26" s="106"/>
      <c r="M26" s="5" t="s">
        <v>29</v>
      </c>
      <c r="N26" s="5"/>
      <c r="O26" s="6"/>
      <c r="P26" s="7"/>
      <c r="Q26" s="7"/>
      <c r="R26" s="7"/>
      <c r="S26" s="7"/>
      <c r="T26" s="8"/>
      <c r="U26" s="8"/>
      <c r="W26" s="1"/>
      <c r="X26" s="1"/>
      <c r="Z26" s="2"/>
      <c r="AA26" s="1"/>
      <c r="AC26" s="4"/>
      <c r="AD26" s="1"/>
      <c r="AF26" s="4"/>
    </row>
    <row r="27" spans="4:32" ht="15" customHeight="1">
      <c r="D27" s="106"/>
      <c r="M27" s="5"/>
      <c r="N27" s="5"/>
      <c r="W27" s="1"/>
      <c r="X27" s="1"/>
      <c r="Z27" s="2"/>
      <c r="AA27" s="1"/>
      <c r="AC27" s="4"/>
      <c r="AD27" s="1"/>
      <c r="AF27" s="4"/>
    </row>
    <row r="28" spans="4:14" ht="15" customHeight="1">
      <c r="D28" s="106"/>
      <c r="M28" s="5"/>
      <c r="N28" s="5"/>
    </row>
    <row r="29" spans="2:22" ht="15" customHeight="1">
      <c r="B29" s="14"/>
      <c r="D29" s="86"/>
      <c r="E29" s="106"/>
      <c r="G29" s="26"/>
      <c r="H29" s="87"/>
      <c r="I29" s="26"/>
      <c r="J29" s="26"/>
      <c r="K29" s="26"/>
      <c r="L29" s="26"/>
      <c r="M29" s="5" t="s">
        <v>26</v>
      </c>
      <c r="N29" s="5"/>
      <c r="O29" s="6"/>
      <c r="P29" s="7"/>
      <c r="Q29" s="7"/>
      <c r="R29" s="7"/>
      <c r="S29" s="7"/>
      <c r="T29" s="8"/>
      <c r="U29" s="8"/>
      <c r="V29" s="26"/>
    </row>
    <row r="30" spans="2:13" ht="15" customHeight="1">
      <c r="B30" s="1"/>
      <c r="C30" s="87"/>
      <c r="D30" s="86"/>
      <c r="E30" s="106"/>
      <c r="M30" s="5"/>
    </row>
    <row r="31" spans="2:13" ht="15" customHeight="1">
      <c r="B31" s="1"/>
      <c r="C31" s="87"/>
      <c r="D31" s="86"/>
      <c r="E31" s="106"/>
      <c r="M31" s="10" t="s">
        <v>632</v>
      </c>
    </row>
    <row r="32" spans="2:8" ht="15" customHeight="1">
      <c r="B32" s="1"/>
      <c r="D32" s="86"/>
      <c r="H32" s="87"/>
    </row>
    <row r="33" spans="2:5" ht="15" customHeight="1">
      <c r="B33" s="1"/>
      <c r="C33" s="87"/>
      <c r="D33" s="87"/>
      <c r="E33" s="106"/>
    </row>
    <row r="34" spans="2:21" ht="15" customHeight="1" thickBot="1">
      <c r="B34" s="1"/>
      <c r="C34" s="87"/>
      <c r="D34" s="87"/>
      <c r="E34" s="106"/>
      <c r="M34" s="49"/>
      <c r="N34" s="49"/>
      <c r="O34" s="49"/>
      <c r="P34" s="49"/>
      <c r="Q34" s="49"/>
      <c r="R34" s="49"/>
      <c r="S34" t="s">
        <v>91</v>
      </c>
      <c r="T34" s="49"/>
      <c r="U34" s="49"/>
    </row>
    <row r="35" spans="2:6" ht="12.75">
      <c r="B35" s="1"/>
      <c r="D35" s="87"/>
      <c r="E35" s="106"/>
      <c r="F35" s="87"/>
    </row>
    <row r="36" spans="2:2" ht="12.75">
      <c r="B36" s="1"/>
    </row>
    <row r="38" spans="2:21" ht="12.75">
      <c r="B38" s="26"/>
      <c r="C38" s="26"/>
      <c r="D38" s="26"/>
      <c r="E38" s="26"/>
      <c r="I38" s="14"/>
      <c r="J38" s="14"/>
      <c r="K38" s="14"/>
      <c r="L38" s="14"/>
      <c r="M38" s="14"/>
      <c r="N38" s="14"/>
      <c r="O38" s="14"/>
      <c r="P38" s="14"/>
      <c r="Q38" s="14"/>
      <c r="R38" s="14"/>
      <c r="S38" s="14"/>
      <c r="T38" s="14"/>
      <c r="U38" s="14"/>
    </row>
    <row r="39" spans="2:2" ht="12.75">
      <c r="B39" s="9"/>
    </row>
    <row r="43" spans="1:5" ht="12.75">
      <c r="A43" s="60"/>
      <c r="B43" s="26"/>
      <c r="C43" s="26"/>
      <c r="D43" s="26"/>
      <c r="E43" s="26"/>
    </row>
  </sheetData>
  <sortState ref="B4:I12">
    <sortCondition descending="1" sortBy="value" ref="I4:I12"/>
  </sortState>
  <mergeCells count="4">
    <mergeCell ref="B14:C14"/>
    <mergeCell ref="E14:F14"/>
    <mergeCell ref="B2:I2"/>
    <mergeCell ref="B1:I1"/>
  </mergeCells>
  <pageMargins left="0.39" right="0.3" top="1" bottom="0.9" header="0.75" footer="0.31"/>
  <pageSetup blackAndWhite="1" horizontalDpi="300" verticalDpi="300" orientation="landscape" paperSize="1" scale="90" r:id="rId1"/>
  <headerFooter alignWithMargins="0">
    <oddHeader>&amp;CSteamboat</oddHeader>
    <oddFooter>&amp;L2024&amp;RFlatland Ski Association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100-000000000000}">
  <sheetPr codeName="Sheet38">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5.285714285714286"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81</v>
      </c>
      <c r="B1" s="38" t="s">
        <v>102</v>
      </c>
      <c r="C1" s="1"/>
      <c r="D1" s="1"/>
      <c r="E1" s="1"/>
      <c r="F1" s="19"/>
      <c r="G1" s="1"/>
      <c r="H1" s="1"/>
      <c r="I1" s="9"/>
      <c r="J1" s="9"/>
      <c r="K1" s="9"/>
      <c r="L1" s="1"/>
    </row>
    <row r="2" spans="1:12" ht="12.75">
      <c r="A2" s="37">
        <v>4</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8</v>
      </c>
      <c r="C7" s="1">
        <v>160</v>
      </c>
      <c r="D7" s="1" t="s">
        <v>781</v>
      </c>
      <c r="E7" t="s">
        <v>156</v>
      </c>
      <c r="F7" t="s">
        <v>137</v>
      </c>
      <c r="G7" s="17">
        <v>27.25</v>
      </c>
      <c r="H7" s="17">
        <v>26.32</v>
      </c>
      <c r="I7" s="17">
        <f>IF(ISNUMBER(((G7/$I$3)-1)*100),((G7/$I$3)-1)*100," ")</f>
        <v>59.824046920821104</v>
      </c>
      <c r="J7" s="17">
        <f>IF(ISNUMBER(((H7/$J$3)-1)*100),((H7/$J$3)-1)*100," ")</f>
        <v>61.17575015309249</v>
      </c>
      <c r="K7" s="17">
        <f>IF(I7=0,IF(J7=0," ",J7),IF(J7=0,IF(I7=0," ",I7),IF(I7&lt;J7,I7,J7)))</f>
        <v>59.824046920821104</v>
      </c>
      <c r="L7" s="1"/>
      <c r="M7" s="35"/>
      <c r="N7" t="s">
        <v>156</v>
      </c>
      <c r="O7" s="4">
        <f t="shared" si="0" ref="O7:O15">SUMIF($E$7:$E$91,N7,$B$7:$B$91)</f>
        <v>10</v>
      </c>
      <c r="P7">
        <v>100</v>
      </c>
    </row>
    <row r="8" spans="1:16" ht="12.75">
      <c r="A8" s="1">
        <v>2</v>
      </c>
      <c r="B8" s="1">
        <v>5</v>
      </c>
      <c r="C8" s="1">
        <v>161</v>
      </c>
      <c r="D8" s="1" t="s">
        <v>781</v>
      </c>
      <c r="E8" t="s">
        <v>160</v>
      </c>
      <c r="F8" t="s">
        <v>784</v>
      </c>
      <c r="G8" s="17">
        <v>29.98</v>
      </c>
      <c r="H8" s="17" t="s">
        <v>648</v>
      </c>
      <c r="I8" s="17">
        <f>IF(ISNUMBER(((G8/$I$3)-1)*100),((G8/$I$3)-1)*100," ")</f>
        <v>75.8357771260997</v>
      </c>
      <c r="J8" s="17" t="str">
        <f>IF(ISNUMBER(((H8/$J$3)-1)*100),((H8/$J$3)-1)*100," ")</f>
        <v xml:space="preserve"> </v>
      </c>
      <c r="K8" s="17">
        <f>IF(I8=0,IF(J8=0," ",J8),IF(J8=0,IF(I8=0," ",I8),IF(I8&lt;J8,I8,J8)))</f>
        <v>75.8357771260997</v>
      </c>
      <c r="L8" s="1"/>
      <c r="M8" s="35"/>
      <c r="N8" t="s">
        <v>130</v>
      </c>
      <c r="O8" s="4">
        <f t="shared" si="0"/>
        <v>0</v>
      </c>
      <c r="P8">
        <v>0</v>
      </c>
    </row>
    <row r="9" spans="1:16" ht="12.75">
      <c r="A9" s="1">
        <v>3</v>
      </c>
      <c r="B9" s="1">
        <v>2</v>
      </c>
      <c r="C9" s="1">
        <v>157</v>
      </c>
      <c r="D9" s="1" t="s">
        <v>781</v>
      </c>
      <c r="E9" t="s">
        <v>156</v>
      </c>
      <c r="F9" t="s">
        <v>782</v>
      </c>
      <c r="G9" s="17">
        <v>30.26</v>
      </c>
      <c r="H9" s="17">
        <v>30.25</v>
      </c>
      <c r="I9" s="17">
        <f>IF(ISNUMBER(((G9/$I$3)-1)*100),((G9/$I$3)-1)*100," ")</f>
        <v>77.47800586510265</v>
      </c>
      <c r="J9" s="17">
        <f>IF(ISNUMBER(((H9/$J$3)-1)*100),((H9/$J$3)-1)*100," ")</f>
        <v>85.24188609920394</v>
      </c>
      <c r="K9" s="17">
        <f>IF(I9=0,IF(J9=0," ",J9),IF(J9=0,IF(I9=0," ",I9),IF(I9&lt;J9,I9,J9)))</f>
        <v>77.47800586510265</v>
      </c>
      <c r="L9" s="1"/>
      <c r="M9" s="35"/>
      <c r="N9" t="s">
        <v>157</v>
      </c>
      <c r="O9" s="4">
        <f t="shared" si="0"/>
        <v>0</v>
      </c>
      <c r="P9">
        <v>0</v>
      </c>
    </row>
    <row r="10" spans="1:16" ht="12.75">
      <c r="A10" s="1"/>
      <c r="B10" s="1">
        <v>1</v>
      </c>
      <c r="C10" s="1">
        <v>158</v>
      </c>
      <c r="D10" s="1" t="s">
        <v>781</v>
      </c>
      <c r="E10" t="s">
        <v>154</v>
      </c>
      <c r="F10" t="s">
        <v>783</v>
      </c>
      <c r="G10" s="17">
        <v>32</v>
      </c>
      <c r="H10" s="17">
        <v>31.32</v>
      </c>
      <c r="I10" s="17">
        <f>IF(ISNUMBER(((G10/$I$3)-1)*100),((G10/$I$3)-1)*100," ")</f>
        <v>87.683284457478</v>
      </c>
      <c r="J10" s="17">
        <f>IF(ISNUMBER(((H10/$J$3)-1)*100),((H10/$J$3)-1)*100," ")</f>
        <v>91.79424372320884</v>
      </c>
      <c r="K10" s="17">
        <f>IF(I10=0,IF(J10=0," ",J10),IF(J10=0,IF(I10=0," ",I10),IF(I10&lt;J10,I10,J10)))</f>
        <v>87.683284457478</v>
      </c>
      <c r="L10" s="1"/>
      <c r="M10" s="35"/>
      <c r="N10" t="s">
        <v>158</v>
      </c>
      <c r="O10" s="4">
        <f t="shared" si="0"/>
        <v>0</v>
      </c>
      <c r="P10">
        <v>0</v>
      </c>
    </row>
    <row r="11" spans="1:16" ht="12.75">
      <c r="A11" s="1"/>
      <c r="B11" s="1"/>
      <c r="C11" s="1"/>
      <c r="D11" s="1"/>
      <c r="G11" s="17"/>
      <c r="H11" s="17"/>
      <c r="I11" s="17"/>
      <c r="J11" s="17"/>
      <c r="K11" s="17"/>
      <c r="L11" s="1"/>
      <c r="M11" s="35"/>
      <c r="N11" t="s">
        <v>154</v>
      </c>
      <c r="O11" s="4">
        <f t="shared" si="0"/>
        <v>1</v>
      </c>
      <c r="P11">
        <v>81</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5</v>
      </c>
      <c r="P13">
        <v>90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I23" s="17"/>
      <c r="J23" s="17"/>
      <c r="K23" s="17"/>
      <c r="L23" s="1"/>
      <c r="M23" s="1"/>
    </row>
    <row r="24" spans="1:13" ht="12.75">
      <c r="A24" s="1"/>
      <c r="B24" s="1"/>
      <c r="C24" s="1"/>
      <c r="D24" s="1"/>
      <c r="G24" s="17"/>
      <c r="H24" s="17"/>
      <c r="I24" s="17"/>
      <c r="J24" s="17"/>
      <c r="K24" s="17"/>
      <c r="L24" s="1"/>
      <c r="M24" s="1"/>
    </row>
    <row r="25" spans="1:13" ht="12.75">
      <c r="A25" s="1"/>
      <c r="B25" s="1"/>
      <c r="C25" s="1"/>
      <c r="D25" s="1"/>
      <c r="I25" s="17"/>
      <c r="J25" s="17"/>
      <c r="K25" s="17"/>
      <c r="L25" s="1"/>
      <c r="M25" s="1"/>
    </row>
    <row r="26" spans="1:13" ht="12.75">
      <c r="A26" s="1"/>
      <c r="B26" s="1"/>
      <c r="C26" s="1"/>
      <c r="D26" s="1"/>
      <c r="I26" s="17"/>
      <c r="J26" s="17"/>
      <c r="K26" s="17"/>
      <c r="L26" s="1"/>
      <c r="M26" s="1"/>
    </row>
    <row r="27" spans="1:13" ht="12.75">
      <c r="A27" s="1"/>
      <c r="B27" s="1"/>
      <c r="C27" s="1"/>
      <c r="D27" s="1"/>
      <c r="I27" s="17"/>
      <c r="J27" s="17"/>
      <c r="K27" s="17"/>
      <c r="L27" s="1"/>
      <c r="M27" s="1"/>
    </row>
    <row r="28" spans="1:13" ht="12.75">
      <c r="A28" s="1"/>
      <c r="B28" s="1"/>
      <c r="C28" s="1"/>
      <c r="D28" s="1"/>
      <c r="I28" s="17"/>
      <c r="J28" s="17"/>
      <c r="K28" s="17"/>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200-000000000000}">
  <sheetPr codeName="Sheet37">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4.571428571428571"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80</v>
      </c>
      <c r="B1" s="38" t="s">
        <v>102</v>
      </c>
      <c r="C1" s="1"/>
      <c r="D1" s="1"/>
      <c r="E1" s="1"/>
      <c r="F1" s="19"/>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152</v>
      </c>
      <c r="D7" s="1" t="s">
        <v>778</v>
      </c>
      <c r="E7" t="s">
        <v>160</v>
      </c>
      <c r="F7" t="s">
        <v>779</v>
      </c>
      <c r="G7" s="17">
        <v>31.74</v>
      </c>
      <c r="H7" s="17">
        <v>31.61</v>
      </c>
      <c r="I7" s="17">
        <f>IF(ISNUMBER(((G7/$I$3)-1)*100),((G7/$I$3)-1)*100," ")</f>
        <v>86.15835777126097</v>
      </c>
      <c r="J7" s="17">
        <f>IF(ISNUMBER(((H7/$J$3)-1)*100),((H7/$J$3)-1)*100," ")</f>
        <v>93.57011635027558</v>
      </c>
      <c r="K7" s="17">
        <f>IF(I7=0,IF(J7=0," ",J7),IF(J7=0,IF(I7=0," ",I7),IF(I7&lt;J7,I7,J7)))</f>
        <v>86.15835777126097</v>
      </c>
      <c r="L7" s="1"/>
      <c r="M7" s="35"/>
      <c r="N7" t="s">
        <v>156</v>
      </c>
      <c r="O7" s="4">
        <f t="shared" si="0" ref="O7:O15">SUMIF($E$7:$E$91,N7,$B$7:$B$91)</f>
        <v>1</v>
      </c>
      <c r="P7">
        <v>90</v>
      </c>
    </row>
    <row r="8" spans="1:16" ht="12.75">
      <c r="A8" s="1">
        <v>2</v>
      </c>
      <c r="B8" s="1">
        <v>1</v>
      </c>
      <c r="C8" s="1">
        <v>153</v>
      </c>
      <c r="D8" s="1" t="s">
        <v>778</v>
      </c>
      <c r="E8" t="s">
        <v>156</v>
      </c>
      <c r="F8" t="s">
        <v>780</v>
      </c>
      <c r="G8" s="17">
        <v>33.78</v>
      </c>
      <c r="H8" s="17">
        <v>31.57</v>
      </c>
      <c r="I8" s="17">
        <f>IF(ISNUMBER(((G8/$I$3)-1)*100),((G8/$I$3)-1)*100," ")</f>
        <v>98.12316715542522</v>
      </c>
      <c r="J8" s="17">
        <f>IF(ISNUMBER(((H8/$J$3)-1)*100),((H8/$J$3)-1)*100," ")</f>
        <v>93.32516840171465</v>
      </c>
      <c r="K8" s="17">
        <f>IF(I8=0,IF(J8=0," ",J8),IF(J8=0,IF(I8=0," ",I8),IF(I8&lt;J8,I8,J8)))</f>
        <v>93.32516840171465</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4</v>
      </c>
      <c r="P13">
        <v>100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I23" s="17"/>
      <c r="J23" s="17"/>
      <c r="K23" s="17"/>
      <c r="L23" s="1"/>
      <c r="M23" s="1"/>
    </row>
    <row r="24" spans="1:13" ht="12.75">
      <c r="A24" s="1"/>
      <c r="B24" s="1"/>
      <c r="C24" s="1"/>
      <c r="D24" s="1"/>
      <c r="G24" s="17"/>
      <c r="H24" s="17"/>
      <c r="I24" s="17"/>
      <c r="J24" s="17"/>
      <c r="K24" s="17"/>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300-000000000000}">
  <sheetPr codeName="Sheet36">
    <tabColor indexed="45"/>
  </sheetPr>
  <dimension ref="A1:P200"/>
  <sheetViews>
    <sheetView workbookViewId="0" topLeftCell="A1">
      <pane ySplit="5" topLeftCell="A6" activePane="bottomLeft" state="frozen"/>
      <selection pane="topLeft" activeCell="A2" sqref="A2"/>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7.857142857142858"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79</v>
      </c>
      <c r="B1" s="38" t="s">
        <v>102</v>
      </c>
      <c r="C1" s="1"/>
      <c r="D1" s="1"/>
      <c r="E1" s="1"/>
      <c r="F1" s="19"/>
      <c r="G1" s="1"/>
      <c r="H1" s="1"/>
      <c r="I1" s="9"/>
      <c r="J1" s="9"/>
      <c r="K1" s="9"/>
      <c r="L1" s="1"/>
    </row>
    <row r="2" spans="1:12" ht="12.75">
      <c r="A2" s="37">
        <v>6</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6</v>
      </c>
      <c r="C7" s="1">
        <v>141</v>
      </c>
      <c r="D7" s="1" t="s">
        <v>771</v>
      </c>
      <c r="E7" t="s">
        <v>160</v>
      </c>
      <c r="F7" t="s">
        <v>773</v>
      </c>
      <c r="G7" s="17">
        <v>28.72</v>
      </c>
      <c r="H7" s="17">
        <v>26.99</v>
      </c>
      <c r="I7" s="17">
        <f t="shared" si="0" ref="I7:I12">IF(ISNUMBER(((G7/$I$3)-1)*100),((G7/$I$3)-1)*100," ")</f>
        <v>68.4457478005865</v>
      </c>
      <c r="J7" s="17">
        <f t="shared" si="1" ref="J7:J12">IF(ISNUMBER(((H7/$J$3)-1)*100),((H7/$J$3)-1)*100," ")</f>
        <v>65.27862829148808</v>
      </c>
      <c r="K7" s="17">
        <f t="shared" si="2" ref="K7:K12">IF(I7=0,IF(J7=0," ",J7),IF(J7=0,IF(I7=0," ",I7),IF(I7&lt;J7,I7,J7)))</f>
        <v>65.27862829148808</v>
      </c>
      <c r="L7" s="1"/>
      <c r="M7" s="35"/>
      <c r="N7" t="s">
        <v>156</v>
      </c>
      <c r="O7" s="4">
        <f t="shared" si="3" ref="O7:O15">SUMIF($E$7:$E$91,N7,$B$7:$B$91)</f>
        <v>0</v>
      </c>
      <c r="P7">
        <v>0</v>
      </c>
    </row>
    <row r="8" spans="1:16" ht="12.75">
      <c r="A8" s="1">
        <v>2</v>
      </c>
      <c r="B8" s="1">
        <v>3</v>
      </c>
      <c r="C8" s="1">
        <v>140</v>
      </c>
      <c r="D8" s="1" t="s">
        <v>771</v>
      </c>
      <c r="E8" t="s">
        <v>154</v>
      </c>
      <c r="F8" t="s">
        <v>772</v>
      </c>
      <c r="G8" s="17">
        <v>31.24</v>
      </c>
      <c r="H8" s="17">
        <v>29.85</v>
      </c>
      <c r="I8" s="17">
        <f t="shared" si="0"/>
        <v>83.22580645161288</v>
      </c>
      <c r="J8" s="17">
        <f t="shared" si="1"/>
        <v>82.79240661359464</v>
      </c>
      <c r="K8" s="17">
        <f t="shared" si="2"/>
        <v>82.79240661359464</v>
      </c>
      <c r="L8" s="1"/>
      <c r="M8" s="35"/>
      <c r="N8" t="s">
        <v>130</v>
      </c>
      <c r="O8" s="4">
        <f t="shared" si="3"/>
        <v>0</v>
      </c>
      <c r="P8">
        <v>0</v>
      </c>
    </row>
    <row r="9" spans="1:16" ht="12.75">
      <c r="A9" s="1">
        <v>3</v>
      </c>
      <c r="B9" s="1">
        <v>1</v>
      </c>
      <c r="C9" s="1">
        <v>144</v>
      </c>
      <c r="D9" s="1" t="s">
        <v>771</v>
      </c>
      <c r="E9" t="s">
        <v>160</v>
      </c>
      <c r="F9" t="s">
        <v>776</v>
      </c>
      <c r="G9" s="17">
        <v>35.81</v>
      </c>
      <c r="H9" s="17">
        <v>32.28</v>
      </c>
      <c r="I9" s="17">
        <f t="shared" si="0"/>
        <v>110.02932551319651</v>
      </c>
      <c r="J9" s="17">
        <f t="shared" si="1"/>
        <v>97.6729944886712</v>
      </c>
      <c r="K9" s="17">
        <f t="shared" si="2"/>
        <v>97.6729944886712</v>
      </c>
      <c r="L9" s="1"/>
      <c r="M9" s="35"/>
      <c r="N9" t="s">
        <v>157</v>
      </c>
      <c r="O9" s="4">
        <f t="shared" si="3"/>
        <v>1</v>
      </c>
      <c r="P9">
        <v>81</v>
      </c>
    </row>
    <row r="10" spans="1:16" ht="12.75">
      <c r="A10" s="1"/>
      <c r="B10" s="1">
        <v>1</v>
      </c>
      <c r="C10" s="1">
        <v>142</v>
      </c>
      <c r="D10" s="1" t="s">
        <v>771</v>
      </c>
      <c r="E10" t="s">
        <v>157</v>
      </c>
      <c r="F10" t="s">
        <v>774</v>
      </c>
      <c r="G10" s="17">
        <v>36.82</v>
      </c>
      <c r="H10" s="17">
        <v>35.67</v>
      </c>
      <c r="I10" s="17">
        <f t="shared" si="0"/>
        <v>115.95307917888564</v>
      </c>
      <c r="J10" s="17">
        <f t="shared" si="1"/>
        <v>118.4323331292101</v>
      </c>
      <c r="K10" s="17">
        <f t="shared" si="2"/>
        <v>115.95307917888564</v>
      </c>
      <c r="L10" s="1"/>
      <c r="M10" s="35"/>
      <c r="N10" t="s">
        <v>158</v>
      </c>
      <c r="O10" s="4">
        <f t="shared" si="3"/>
        <v>0</v>
      </c>
      <c r="P10">
        <v>0</v>
      </c>
    </row>
    <row r="11" spans="1:16" ht="12.75">
      <c r="A11" s="1"/>
      <c r="B11" s="1">
        <v>1</v>
      </c>
      <c r="C11" s="1">
        <v>143</v>
      </c>
      <c r="D11" s="1" t="s">
        <v>771</v>
      </c>
      <c r="E11" t="s">
        <v>154</v>
      </c>
      <c r="F11" t="s">
        <v>775</v>
      </c>
      <c r="G11" s="17">
        <v>37.89</v>
      </c>
      <c r="H11" s="17" t="s">
        <v>648</v>
      </c>
      <c r="I11" s="17">
        <f t="shared" si="0"/>
        <v>122.22873900293254</v>
      </c>
      <c r="J11" s="17" t="str">
        <f t="shared" si="1"/>
        <v xml:space="preserve"> </v>
      </c>
      <c r="K11" s="17">
        <f t="shared" si="2"/>
        <v>122.22873900293254</v>
      </c>
      <c r="L11" s="1"/>
      <c r="M11" s="35"/>
      <c r="N11" t="s">
        <v>154</v>
      </c>
      <c r="O11" s="4">
        <f t="shared" si="3"/>
        <v>5</v>
      </c>
      <c r="P11">
        <v>90</v>
      </c>
    </row>
    <row r="12" spans="1:16" ht="12.75">
      <c r="A12" s="1"/>
      <c r="B12" s="1">
        <v>1</v>
      </c>
      <c r="C12" s="1">
        <v>146</v>
      </c>
      <c r="D12" s="1" t="s">
        <v>771</v>
      </c>
      <c r="E12" t="s">
        <v>154</v>
      </c>
      <c r="F12" t="s">
        <v>777</v>
      </c>
      <c r="G12" s="17">
        <v>55.94</v>
      </c>
      <c r="H12" s="17" t="s">
        <v>648</v>
      </c>
      <c r="I12" s="17">
        <f t="shared" si="0"/>
        <v>228.0938416422287</v>
      </c>
      <c r="J12" s="17" t="str">
        <f t="shared" si="1"/>
        <v xml:space="preserve"> </v>
      </c>
      <c r="K12" s="17">
        <f t="shared" si="2"/>
        <v>228.0938416422287</v>
      </c>
      <c r="L12" s="1"/>
      <c r="M12" s="35"/>
      <c r="N12" t="s">
        <v>159</v>
      </c>
      <c r="O12" s="4">
        <f t="shared" si="3"/>
        <v>0</v>
      </c>
      <c r="P12">
        <v>0</v>
      </c>
    </row>
    <row r="13" spans="1:16" ht="12.75">
      <c r="A13" s="1"/>
      <c r="B13" s="1"/>
      <c r="C13" s="1"/>
      <c r="D13" s="1"/>
      <c r="G13" s="17"/>
      <c r="H13" s="17"/>
      <c r="I13" s="17"/>
      <c r="J13" s="17"/>
      <c r="K13" s="17"/>
      <c r="L13" s="1"/>
      <c r="M13" s="35"/>
      <c r="N13" t="s">
        <v>160</v>
      </c>
      <c r="O13" s="4">
        <f t="shared" si="3"/>
        <v>7</v>
      </c>
      <c r="P13">
        <v>100</v>
      </c>
    </row>
    <row r="14" spans="1:16" ht="12.75">
      <c r="A14" s="1"/>
      <c r="B14" s="1"/>
      <c r="C14" s="1"/>
      <c r="D14" s="1"/>
      <c r="G14" s="17"/>
      <c r="H14" s="17"/>
      <c r="I14" s="17"/>
      <c r="J14" s="17"/>
      <c r="K14" s="17"/>
      <c r="L14" s="1"/>
      <c r="M14" s="35"/>
      <c r="N14" t="s">
        <v>161</v>
      </c>
      <c r="O14" s="4">
        <f t="shared" si="3"/>
        <v>0</v>
      </c>
      <c r="P14">
        <v>0</v>
      </c>
    </row>
    <row r="15" spans="1:16" ht="12.75">
      <c r="A15" s="1"/>
      <c r="B15" s="1"/>
      <c r="C15" s="1"/>
      <c r="D15" s="1"/>
      <c r="G15" s="17"/>
      <c r="H15" s="17"/>
      <c r="I15" s="17"/>
      <c r="J15" s="17"/>
      <c r="K15" s="17"/>
      <c r="L15" s="1"/>
      <c r="M15" s="35"/>
      <c r="N15" t="s">
        <v>162</v>
      </c>
      <c r="O15" s="4">
        <f t="shared" si="3"/>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400-000000000000}">
  <sheetPr codeName="Sheet35">
    <tabColor indexed="45"/>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4.142857142857142"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78</v>
      </c>
      <c r="B1" s="38" t="s">
        <v>102</v>
      </c>
      <c r="C1" s="1"/>
      <c r="D1" s="1"/>
      <c r="E1" s="1"/>
      <c r="F1" s="19"/>
      <c r="G1" s="1"/>
      <c r="H1" s="1"/>
      <c r="I1" s="9"/>
      <c r="J1" s="9"/>
      <c r="K1" s="9"/>
      <c r="L1" s="1"/>
    </row>
    <row r="2" spans="1:12" ht="12.75">
      <c r="A2" s="37">
        <v>3</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6</v>
      </c>
      <c r="C7" s="1">
        <v>132</v>
      </c>
      <c r="D7" s="1" t="s">
        <v>767</v>
      </c>
      <c r="E7" t="s">
        <v>154</v>
      </c>
      <c r="F7" t="s">
        <v>768</v>
      </c>
      <c r="G7" s="17">
        <v>29.10</v>
      </c>
      <c r="H7" s="17">
        <v>28.52</v>
      </c>
      <c r="I7" s="17">
        <f>IF(ISNUMBER(((G7/$I$3)-1)*100),((G7/$I$3)-1)*100," ")</f>
        <v>70.67448680351906</v>
      </c>
      <c r="J7" s="17">
        <f>IF(ISNUMBER(((H7/$J$3)-1)*100),((H7/$J$3)-1)*100," ")</f>
        <v>74.64788732394368</v>
      </c>
      <c r="K7" s="17">
        <f>IF(I7=0,IF(J7=0," ",J7),IF(J7=0,IF(I7=0," ",I7),IF(I7&lt;J7,I7,J7)))</f>
        <v>70.67448680351906</v>
      </c>
      <c r="L7" s="1"/>
      <c r="M7" s="35"/>
      <c r="N7" t="s">
        <v>156</v>
      </c>
      <c r="O7" s="4">
        <f t="shared" si="0" ref="O7:O15">SUMIF($E$7:$E$91,N7,$B$7:$B$91)</f>
        <v>0</v>
      </c>
      <c r="P7">
        <v>0</v>
      </c>
    </row>
    <row r="8" spans="1:16" ht="12.75">
      <c r="A8" s="1">
        <v>2</v>
      </c>
      <c r="B8" s="1">
        <v>3</v>
      </c>
      <c r="C8" s="1">
        <v>136</v>
      </c>
      <c r="D8" s="1" t="s">
        <v>767</v>
      </c>
      <c r="E8" t="s">
        <v>154</v>
      </c>
      <c r="F8" t="s">
        <v>770</v>
      </c>
      <c r="G8" s="17">
        <v>29.41</v>
      </c>
      <c r="H8" s="17">
        <v>29.58</v>
      </c>
      <c r="I8" s="17">
        <f>IF(ISNUMBER(((G8/$I$3)-1)*100),((G8/$I$3)-1)*100," ")</f>
        <v>72.49266862170087</v>
      </c>
      <c r="J8" s="17">
        <f>IF(ISNUMBER(((H8/$J$3)-1)*100),((H8/$J$3)-1)*100," ")</f>
        <v>81.13900796080833</v>
      </c>
      <c r="K8" s="17">
        <f>IF(I8=0,IF(J8=0," ",J8),IF(J8=0,IF(I8=0," ",I8),IF(I8&lt;J8,I8,J8)))</f>
        <v>72.49266862170087</v>
      </c>
      <c r="L8" s="1"/>
      <c r="M8" s="35"/>
      <c r="N8" t="s">
        <v>130</v>
      </c>
      <c r="O8" s="4">
        <f t="shared" si="0"/>
        <v>0</v>
      </c>
      <c r="P8">
        <v>0</v>
      </c>
    </row>
    <row r="9" spans="1:16" ht="12.75">
      <c r="A9" s="1">
        <v>3</v>
      </c>
      <c r="B9" s="1">
        <v>1</v>
      </c>
      <c r="C9" s="1">
        <v>134</v>
      </c>
      <c r="D9" s="1" t="s">
        <v>767</v>
      </c>
      <c r="E9" t="s">
        <v>154</v>
      </c>
      <c r="F9" t="s">
        <v>769</v>
      </c>
      <c r="G9" s="17">
        <v>29.83</v>
      </c>
      <c r="H9" s="17">
        <v>29.13</v>
      </c>
      <c r="I9" s="17">
        <f>IF(ISNUMBER(((G9/$I$3)-1)*100),((G9/$I$3)-1)*100," ")</f>
        <v>74.95601173020525</v>
      </c>
      <c r="J9" s="17">
        <f>IF(ISNUMBER(((H9/$J$3)-1)*100),((H9/$J$3)-1)*100," ")</f>
        <v>78.38334353949787</v>
      </c>
      <c r="K9" s="17">
        <f>IF(I9=0,IF(J9=0," ",J9),IF(J9=0,IF(I9=0," ",I9),IF(I9&lt;J9,I9,J9)))</f>
        <v>74.95601173020525</v>
      </c>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10</v>
      </c>
      <c r="P11">
        <v>100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500-000000000000}">
  <sheetPr codeName="Sheet34">
    <tabColor indexed="45"/>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7.428571428571427"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77</v>
      </c>
      <c r="B1" s="38" t="s">
        <v>102</v>
      </c>
      <c r="C1" s="1"/>
      <c r="D1" s="1"/>
      <c r="E1" s="1"/>
      <c r="F1" s="19"/>
      <c r="G1" s="1"/>
      <c r="H1" s="1"/>
      <c r="I1" s="9"/>
      <c r="J1" s="9"/>
      <c r="K1" s="9"/>
      <c r="L1" s="1"/>
    </row>
    <row r="2" spans="1:12" ht="12.75">
      <c r="A2" s="37">
        <v>4</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8</v>
      </c>
      <c r="C7" s="1">
        <v>128</v>
      </c>
      <c r="D7" s="1" t="s">
        <v>762</v>
      </c>
      <c r="E7" t="s">
        <v>157</v>
      </c>
      <c r="F7" t="s">
        <v>764</v>
      </c>
      <c r="G7" s="17">
        <v>28.35</v>
      </c>
      <c r="H7" s="17">
        <v>26.41</v>
      </c>
      <c r="I7" s="17">
        <f>IF(ISNUMBER(((G7/$I$3)-1)*100),((G7/$I$3)-1)*100," ")</f>
        <v>66.27565982404693</v>
      </c>
      <c r="J7" s="17">
        <f>IF(ISNUMBER(((H7/$J$3)-1)*100),((H7/$J$3)-1)*100," ")</f>
        <v>61.72688303735458</v>
      </c>
      <c r="K7" s="17">
        <f>IF(I7=0,IF(J7=0," ",J7),IF(J7=0,IF(I7=0," ",I7),IF(I7&lt;J7,I7,J7)))</f>
        <v>61.72688303735458</v>
      </c>
      <c r="L7" s="1"/>
      <c r="M7" s="35"/>
      <c r="N7" t="s">
        <v>156</v>
      </c>
      <c r="O7" s="4">
        <f t="shared" si="0" ref="O7:O15">SUMIF($E$7:$E$91,N7,$B$7:$B$91)</f>
        <v>2</v>
      </c>
      <c r="P7">
        <v>81</v>
      </c>
    </row>
    <row r="8" spans="1:16" ht="12.75">
      <c r="A8" s="1">
        <v>2</v>
      </c>
      <c r="B8" s="1">
        <v>5</v>
      </c>
      <c r="C8" s="1">
        <v>129</v>
      </c>
      <c r="D8" s="1" t="s">
        <v>762</v>
      </c>
      <c r="E8" t="s">
        <v>154</v>
      </c>
      <c r="F8" t="s">
        <v>765</v>
      </c>
      <c r="G8" s="17">
        <v>30.40</v>
      </c>
      <c r="H8" s="17" t="s">
        <v>645</v>
      </c>
      <c r="I8" s="17">
        <f>IF(ISNUMBER(((G8/$I$3)-1)*100),((G8/$I$3)-1)*100," ")</f>
        <v>78.29912023460408</v>
      </c>
      <c r="J8" s="17" t="str">
        <f>IF(ISNUMBER(((H8/$J$3)-1)*100),((H8/$J$3)-1)*100," ")</f>
        <v xml:space="preserve"> </v>
      </c>
      <c r="K8" s="17">
        <f>IF(I8=0,IF(J8=0," ",J8),IF(J8=0,IF(I8=0," ",I8),IF(I8&lt;J8,I8,J8)))</f>
        <v>78.29912023460408</v>
      </c>
      <c r="L8" s="1"/>
      <c r="M8" s="35"/>
      <c r="N8" t="s">
        <v>130</v>
      </c>
      <c r="O8" s="4">
        <f t="shared" si="0"/>
        <v>0</v>
      </c>
      <c r="P8">
        <v>0</v>
      </c>
    </row>
    <row r="9" spans="1:16" ht="12.75">
      <c r="A9" s="1">
        <v>3</v>
      </c>
      <c r="B9" s="1">
        <v>2</v>
      </c>
      <c r="C9" s="1">
        <v>127</v>
      </c>
      <c r="D9" s="1" t="s">
        <v>762</v>
      </c>
      <c r="E9" t="s">
        <v>156</v>
      </c>
      <c r="F9" t="s">
        <v>763</v>
      </c>
      <c r="G9" s="17">
        <v>35.52</v>
      </c>
      <c r="H9" s="17" t="s">
        <v>648</v>
      </c>
      <c r="I9" s="17">
        <f>IF(ISNUMBER(((G9/$I$3)-1)*100),((G9/$I$3)-1)*100," ")</f>
        <v>108.3284457478006</v>
      </c>
      <c r="J9" s="17" t="str">
        <f>IF(ISNUMBER(((H9/$J$3)-1)*100),((H9/$J$3)-1)*100," ")</f>
        <v xml:space="preserve"> </v>
      </c>
      <c r="K9" s="17">
        <f>IF(I9=0,IF(J9=0," ",J9),IF(J9=0,IF(I9=0," ",I9),IF(I9&lt;J9,I9,J9)))</f>
        <v>108.3284457478006</v>
      </c>
      <c r="L9" s="1"/>
      <c r="M9" s="35"/>
      <c r="N9" t="s">
        <v>157</v>
      </c>
      <c r="O9" s="4">
        <f t="shared" si="0"/>
        <v>8</v>
      </c>
      <c r="P9">
        <v>100</v>
      </c>
    </row>
    <row r="10" spans="1:16" ht="12.75">
      <c r="A10" s="1"/>
      <c r="B10" s="1">
        <v>1</v>
      </c>
      <c r="C10" s="1">
        <v>130</v>
      </c>
      <c r="D10" s="1" t="s">
        <v>762</v>
      </c>
      <c r="E10" t="s">
        <v>154</v>
      </c>
      <c r="F10" t="s">
        <v>766</v>
      </c>
      <c r="G10" s="17">
        <v>37.04</v>
      </c>
      <c r="H10" s="17">
        <v>35.60</v>
      </c>
      <c r="I10" s="17">
        <f>IF(ISNUMBER(((G10/$I$3)-1)*100),((G10/$I$3)-1)*100," ")</f>
        <v>117.24340175953078</v>
      </c>
      <c r="J10" s="17">
        <f>IF(ISNUMBER(((H10/$J$3)-1)*100),((H10/$J$3)-1)*100," ")</f>
        <v>118.00367421922844</v>
      </c>
      <c r="K10" s="17">
        <f>IF(I10=0,IF(J10=0," ",J10),IF(J10=0,IF(I10=0," ",I10),IF(I10&lt;J10,I10,J10)))</f>
        <v>117.24340175953078</v>
      </c>
      <c r="L10" s="1"/>
      <c r="M10" s="35"/>
      <c r="N10" t="s">
        <v>158</v>
      </c>
      <c r="O10" s="4">
        <f t="shared" si="0"/>
        <v>0</v>
      </c>
      <c r="P10">
        <v>0</v>
      </c>
    </row>
    <row r="11" spans="1:16" ht="12.75">
      <c r="A11" s="1"/>
      <c r="B11" s="1"/>
      <c r="C11" s="1"/>
      <c r="D11" s="1"/>
      <c r="G11" s="17"/>
      <c r="H11" s="17"/>
      <c r="I11" s="17"/>
      <c r="J11" s="17"/>
      <c r="K11" s="17"/>
      <c r="L11" s="1"/>
      <c r="M11" s="35"/>
      <c r="N11" t="s">
        <v>154</v>
      </c>
      <c r="O11" s="4">
        <f t="shared" si="0"/>
        <v>6</v>
      </c>
      <c r="P11">
        <v>90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600-000000000000}">
  <sheetPr codeName="Sheet33">
    <tabColor indexed="45"/>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16.571428571428573"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76</v>
      </c>
      <c r="B1" s="38" t="s">
        <v>102</v>
      </c>
      <c r="C1" s="1"/>
      <c r="D1" s="1"/>
      <c r="E1" s="1"/>
      <c r="F1" s="19"/>
      <c r="G1" s="1"/>
      <c r="H1" s="1"/>
      <c r="I1" s="9"/>
      <c r="J1" s="9"/>
      <c r="K1" s="9"/>
      <c r="L1" s="1"/>
    </row>
    <row r="2" spans="1:12" ht="12.75">
      <c r="A2" s="37">
        <v>1</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2</v>
      </c>
      <c r="C7" s="1">
        <v>124</v>
      </c>
      <c r="D7" s="1" t="s">
        <v>760</v>
      </c>
      <c r="E7" t="s">
        <v>156</v>
      </c>
      <c r="F7" t="s">
        <v>761</v>
      </c>
      <c r="G7" s="17">
        <v>36.63</v>
      </c>
      <c r="H7" s="17">
        <v>35.17</v>
      </c>
      <c r="I7" s="17">
        <f>IF(ISNUMBER(((G7/$I$3)-1)*100),((G7/$I$3)-1)*100," ")</f>
        <v>114.83870967741936</v>
      </c>
      <c r="J7" s="17">
        <f>IF(ISNUMBER(((H7/$J$3)-1)*100),((H7/$J$3)-1)*100," ")</f>
        <v>115.37048377219845</v>
      </c>
      <c r="K7" s="17">
        <f>IF(I7=0,IF(J7=0," ",J7),IF(J7=0,IF(I7=0," ",I7),IF(I7&lt;J7,I7,J7)))</f>
        <v>114.83870967741936</v>
      </c>
      <c r="L7" s="1"/>
      <c r="M7" s="35"/>
      <c r="N7" t="s">
        <v>156</v>
      </c>
      <c r="O7" s="4">
        <f t="shared" si="0" ref="O7:O15">SUMIF($E$7:$E$91,N7,$B$7:$B$91)</f>
        <v>2</v>
      </c>
      <c r="P7">
        <v>100</v>
      </c>
    </row>
    <row r="8" spans="1:16" ht="12.75">
      <c r="A8" s="1"/>
      <c r="B8" s="1"/>
      <c r="C8" s="1"/>
      <c r="D8" s="1"/>
      <c r="G8" s="17"/>
      <c r="H8" s="17"/>
      <c r="I8" s="17"/>
      <c r="J8" s="17"/>
      <c r="K8" s="17"/>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tabColor indexed="45"/>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5.857142857142858"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75</v>
      </c>
      <c r="B1" s="38" t="s">
        <v>102</v>
      </c>
      <c r="C1" s="1"/>
      <c r="D1" s="1"/>
      <c r="E1" s="1"/>
      <c r="F1" s="19"/>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122</v>
      </c>
      <c r="D7" s="1" t="s">
        <v>757</v>
      </c>
      <c r="E7" t="s">
        <v>160</v>
      </c>
      <c r="F7" t="s">
        <v>758</v>
      </c>
      <c r="G7" s="17">
        <v>30.73</v>
      </c>
      <c r="H7" s="17">
        <v>29.48</v>
      </c>
      <c r="I7" s="17">
        <f>IF(ISNUMBER(((G7/$I$3)-1)*100),((G7/$I$3)-1)*100," ")</f>
        <v>80.23460410557183</v>
      </c>
      <c r="J7" s="17">
        <f>IF(ISNUMBER(((H7/$J$3)-1)*100),((H7/$J$3)-1)*100," ")</f>
        <v>80.52663808940603</v>
      </c>
      <c r="K7" s="17">
        <f>IF(I7=0,IF(J7=0," ",J7),IF(J7=0,IF(I7=0," ",I7),IF(I7&lt;J7,I7,J7)))</f>
        <v>80.23460410557183</v>
      </c>
      <c r="L7" s="1"/>
      <c r="M7" s="35"/>
      <c r="N7" t="s">
        <v>156</v>
      </c>
      <c r="O7" s="4">
        <f t="shared" si="0" ref="O7:O15">SUMIF($E$7:$E$91,N7,$B$7:$B$91)</f>
        <v>0</v>
      </c>
      <c r="P7">
        <v>0</v>
      </c>
    </row>
    <row r="8" spans="1:16" ht="12.75">
      <c r="A8" s="1">
        <v>2</v>
      </c>
      <c r="B8" s="1">
        <v>1</v>
      </c>
      <c r="C8" s="1">
        <v>123</v>
      </c>
      <c r="D8" s="1" t="s">
        <v>757</v>
      </c>
      <c r="E8" t="s">
        <v>160</v>
      </c>
      <c r="F8" t="s">
        <v>759</v>
      </c>
      <c r="G8" s="17">
        <v>47.34</v>
      </c>
      <c r="H8" s="17" t="s">
        <v>648</v>
      </c>
      <c r="I8" s="17">
        <f>IF(ISNUMBER(((G8/$I$3)-1)*100),((G8/$I$3)-1)*100," ")</f>
        <v>177.65395894428156</v>
      </c>
      <c r="J8" s="17" t="str">
        <f>IF(ISNUMBER(((H8/$J$3)-1)*100),((H8/$J$3)-1)*100," ")</f>
        <v xml:space="preserve"> </v>
      </c>
      <c r="K8" s="17">
        <f>IF(I8=0,IF(J8=0," ",J8),IF(J8=0,IF(I8=0," ",I8),IF(I8&lt;J8,I8,J8)))</f>
        <v>177.65395894428156</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5</v>
      </c>
      <c r="P13">
        <v>100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1200" verticalDpi="1200" orientation="landscape" paperSize="1" r:id="rId1"/>
  <headerFooter alignWithMargins="0">
    <oddHeader>&amp;CSteamboat</oddHeader>
    <oddFooter>&amp;L2024&amp;RFlatland Ski Association</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800-000000000000}">
  <sheetPr codeName="Sheet31">
    <tabColor indexed="45"/>
  </sheetPr>
  <dimension ref="A1:P200"/>
  <sheetViews>
    <sheetView workbookViewId="0" topLeftCell="A1">
      <pane ySplit="5" topLeftCell="A6" activePane="bottomLeft" state="frozen"/>
      <selection pane="topLeft" activeCell="A6" sqref="A6"/>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74</v>
      </c>
      <c r="B1" s="38" t="s">
        <v>102</v>
      </c>
      <c r="C1" s="1"/>
      <c r="D1" s="1"/>
      <c r="E1" s="1"/>
      <c r="F1" s="19"/>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20.53</v>
      </c>
      <c r="H3" s="35">
        <v>19.66</v>
      </c>
      <c r="I3" s="36">
        <f>ROUND(G3/((G2*0.01)+1),2)</f>
        <v>17.05</v>
      </c>
      <c r="J3" s="36">
        <f>ROUND(H3/((H2*0.01)+1),2)</f>
        <v>16.33</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1200" verticalDpi="1200" orientation="landscape" paperSize="1" r:id="rId1"/>
  <headerFooter alignWithMargins="0">
    <oddHeader>&amp;CSteamboat</oddHeader>
    <oddFooter>&amp;L2024&amp;RFlatland Ski Association</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indexed="44"/>
  </sheetPr>
  <dimension ref="A1:P200"/>
  <sheetViews>
    <sheetView workbookViewId="0" topLeftCell="A1">
      <pane ySplit="5" topLeftCell="A6" activePane="bottomLeft" state="frozen"/>
      <selection pane="topLeft" activeCell="A6" sqref="A6"/>
      <selection pane="bottomLeft" activeCell="P7" sqref="P7:P15"/>
    </sheetView>
  </sheetViews>
  <sheetFormatPr defaultColWidth="8.854285714285714" defaultRowHeight="12.75"/>
  <cols>
    <col min="1" max="1" width="8.714285714285714" customWidth="1"/>
    <col min="2" max="2" width="7.714285714285714" bestFit="1"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112</v>
      </c>
      <c r="B1" s="38" t="s">
        <v>100</v>
      </c>
      <c r="C1" s="1"/>
      <c r="D1" s="1"/>
      <c r="E1" s="1"/>
      <c r="F1" s="19"/>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6" spans="7:7" ht="12.75">
      <c r="G6" s="123"/>
    </row>
    <row r="7" spans="1:15" ht="12.75">
      <c r="A7" s="1"/>
      <c r="B7" s="1"/>
      <c r="C7" s="1"/>
      <c r="D7" s="1"/>
      <c r="G7" s="17"/>
      <c r="H7" s="17"/>
      <c r="I7" s="17"/>
      <c r="J7" s="17"/>
      <c r="K7" s="17"/>
      <c r="L7" s="1"/>
      <c r="M7" s="35"/>
      <c r="N7" t="s">
        <v>156</v>
      </c>
      <c r="O7" s="4">
        <f t="shared" si="0" ref="O7:O15">SUMIF($E$7:$E$90,N7,$B$7:$B$90)</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G23" s="17"/>
      <c r="H23" s="17"/>
      <c r="I23" s="17"/>
      <c r="J23" s="17"/>
      <c r="K23" s="17"/>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G30" s="17"/>
      <c r="H30" s="17"/>
      <c r="I30" s="17"/>
      <c r="J30" s="17"/>
      <c r="K30" s="17"/>
      <c r="L30" s="1"/>
      <c r="M30" s="1"/>
    </row>
    <row r="31" spans="1:13" ht="12.75">
      <c r="A31" s="1"/>
      <c r="B31" s="1"/>
      <c r="C31" s="1"/>
      <c r="D31" s="1"/>
      <c r="G31" s="17"/>
      <c r="H31" s="17"/>
      <c r="I31" s="17"/>
      <c r="J31" s="17"/>
      <c r="K31" s="17"/>
      <c r="L31" s="1"/>
      <c r="M31" s="1"/>
    </row>
    <row r="32" spans="1:13" ht="12.75">
      <c r="A32" s="1"/>
      <c r="B32" s="1"/>
      <c r="C32" s="1"/>
      <c r="D32" s="1"/>
      <c r="I32" s="17"/>
      <c r="J32" s="17"/>
      <c r="K32" s="17"/>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0FE89EF-1B0B-4168-9814-5FE9EDFB85F4}">
  <sheetPr codeName="Sheet09">
    <tabColor rgb="FF99CCFF"/>
  </sheetPr>
  <dimension ref="A1:P392"/>
  <sheetViews>
    <sheetView workbookViewId="0" topLeftCell="A1">
      <selection pane="topLeft" activeCell="A6" sqref="A6"/>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571428571428571" style="1" bestFit="1" customWidth="1"/>
    <col min="6" max="6" width="13.571428571428571" style="19" bestFit="1" customWidth="1"/>
    <col min="7" max="8" width="6.714285714285714" style="1" bestFit="1" customWidth="1"/>
    <col min="9" max="10" width="8" style="1" bestFit="1" customWidth="1"/>
    <col min="11" max="11" width="6.142857142857143"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113</v>
      </c>
      <c r="B1" s="38" t="s">
        <v>148</v>
      </c>
      <c r="I1" s="9"/>
      <c r="J1" s="9"/>
      <c r="K1" s="9"/>
    </row>
    <row r="2" spans="1:10" ht="12.75">
      <c r="A2" s="37">
        <v>5</v>
      </c>
      <c r="B2" s="40"/>
      <c r="C2" s="230" t="s">
        <v>42</v>
      </c>
      <c r="D2" s="230"/>
      <c r="E2" s="230"/>
      <c r="F2" s="19" t="s">
        <v>12</v>
      </c>
      <c r="G2" s="9">
        <v>20.38</v>
      </c>
      <c r="H2" s="9">
        <v>20.38</v>
      </c>
      <c r="I2" s="1" t="s">
        <v>49</v>
      </c>
      <c r="J2" s="1" t="s">
        <v>50</v>
      </c>
    </row>
    <row r="3" spans="1:11" ht="12.75">
      <c r="A3" s="37">
        <v>3</v>
      </c>
      <c r="B3" s="40"/>
      <c r="C3" s="230"/>
      <c r="D3" s="230"/>
      <c r="E3" s="230"/>
      <c r="F3" s="19" t="s">
        <v>51</v>
      </c>
      <c r="G3" s="35">
        <v>17.26</v>
      </c>
      <c r="H3" s="35">
        <v>17.26</v>
      </c>
      <c r="I3" s="36">
        <v>16.9499</v>
      </c>
      <c r="J3" s="36">
        <v>16.7107</v>
      </c>
      <c r="K3" s="5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10</v>
      </c>
      <c r="C7" s="1">
        <v>191</v>
      </c>
      <c r="D7" s="1" t="s">
        <v>613</v>
      </c>
      <c r="E7" s="1" t="s">
        <v>156</v>
      </c>
      <c r="F7" s="19" t="s">
        <v>802</v>
      </c>
      <c r="G7" s="190">
        <v>22.46</v>
      </c>
      <c r="H7" s="190">
        <v>21.19</v>
      </c>
      <c r="I7" s="190">
        <f>IF(ISNUMBER(((G7/$I$3)-1)*100),((G7/$I$3)-1)*100," ")</f>
        <v>32.5081563903032</v>
      </c>
      <c r="J7" s="190">
        <f>IF(ISNUMBER(((H7/$J$3)-1)*100),((H7/$J$3)-1)*100," ")</f>
        <v>26.804981239565073</v>
      </c>
      <c r="K7" s="190">
        <f>IF(I7=0,IF(J7=0," ",J7),IF(J7=0,IF(I7=0," ",I7),IF(I7&lt;J7,I7,J7)))</f>
        <v>26.804981239565073</v>
      </c>
      <c r="L7" s="31"/>
      <c r="M7" s="35"/>
      <c r="N7" t="s">
        <v>156</v>
      </c>
      <c r="O7" s="4">
        <f t="shared" si="0" ref="O7:O15">SUMIF($E$7:$E$91,N7,$B$7:$B$91)</f>
        <v>10</v>
      </c>
      <c r="P7">
        <v>100</v>
      </c>
    </row>
    <row r="8" spans="1:16" ht="12.75">
      <c r="A8" s="1">
        <v>2</v>
      </c>
      <c r="B8" s="1">
        <v>7</v>
      </c>
      <c r="C8" s="1">
        <v>193</v>
      </c>
      <c r="D8" s="1" t="s">
        <v>613</v>
      </c>
      <c r="E8" s="1" t="s">
        <v>154</v>
      </c>
      <c r="F8" s="19" t="s">
        <v>144</v>
      </c>
      <c r="G8" s="190">
        <v>23.41</v>
      </c>
      <c r="H8" s="190">
        <v>22.37</v>
      </c>
      <c r="I8" s="190">
        <f>IF(ISNUMBER(((G8/$I$3)-1)*100),((G8/$I$3)-1)*100," ")</f>
        <v>38.11290922070336</v>
      </c>
      <c r="J8" s="190">
        <f>IF(ISNUMBER(((H8/$J$3)-1)*100),((H8/$J$3)-1)*100," ")</f>
        <v>33.86632516890378</v>
      </c>
      <c r="K8" s="190">
        <f>IF(I8=0,IF(J8=0," ",J8),IF(J8=0,IF(I8=0," ",I8),IF(I8&lt;J8,I8,J8)))</f>
        <v>33.86632516890378</v>
      </c>
      <c r="L8" s="31"/>
      <c r="M8" s="35"/>
      <c r="N8" t="s">
        <v>130</v>
      </c>
      <c r="O8" s="4">
        <f t="shared" si="0"/>
        <v>0</v>
      </c>
      <c r="P8">
        <v>0</v>
      </c>
    </row>
    <row r="9" spans="1:16" ht="12.75">
      <c r="A9" s="1">
        <v>3</v>
      </c>
      <c r="B9" s="1">
        <v>4</v>
      </c>
      <c r="C9" s="1">
        <v>192</v>
      </c>
      <c r="D9" s="1" t="s">
        <v>613</v>
      </c>
      <c r="E9" s="1" t="s">
        <v>157</v>
      </c>
      <c r="F9" s="19" t="s">
        <v>141</v>
      </c>
      <c r="G9" s="190">
        <v>22.85</v>
      </c>
      <c r="H9" s="190" t="s">
        <v>647</v>
      </c>
      <c r="I9" s="190">
        <f>IF(ISNUMBER(((G9/$I$3)-1)*100),((G9/$I$3)-1)*100," ")</f>
        <v>34.80905492067801</v>
      </c>
      <c r="J9" s="190" t="str">
        <f>IF(ISNUMBER(((H9/$J$3)-1)*100),((H9/$J$3)-1)*100," ")</f>
        <v xml:space="preserve"> </v>
      </c>
      <c r="K9" s="190">
        <f>IF(I9=0,IF(J9=0," ",J9),IF(J9=0,IF(I9=0," ",I9),IF(I9&lt;J9,I9,J9)))</f>
        <v>34.80905492067801</v>
      </c>
      <c r="L9" s="31"/>
      <c r="M9" s="35"/>
      <c r="N9" t="s">
        <v>157</v>
      </c>
      <c r="O9" s="4">
        <f t="shared" si="0"/>
        <v>4</v>
      </c>
      <c r="P9">
        <v>81</v>
      </c>
    </row>
    <row r="10" spans="2:16" ht="12.75">
      <c r="B10" s="1">
        <v>1</v>
      </c>
      <c r="C10" s="1">
        <v>194</v>
      </c>
      <c r="D10" s="1" t="s">
        <v>613</v>
      </c>
      <c r="E10" s="1" t="s">
        <v>160</v>
      </c>
      <c r="F10" s="19" t="s">
        <v>803</v>
      </c>
      <c r="G10" s="190">
        <v>27.72</v>
      </c>
      <c r="H10" s="190">
        <v>24.55</v>
      </c>
      <c r="I10" s="190">
        <f>IF(ISNUMBER(((G10/$I$3)-1)*100),((G10/$I$3)-1)*100," ")</f>
        <v>63.540787851255764</v>
      </c>
      <c r="J10" s="190">
        <f>IF(ISNUMBER(((H10/$J$3)-1)*100),((H10/$J$3)-1)*100," ")</f>
        <v>46.911858868868464</v>
      </c>
      <c r="K10" s="190">
        <f>IF(I10=0,IF(J10=0," ",J10),IF(J10=0,IF(I10=0," ",I10),IF(I10&lt;J10,I10,J10)))</f>
        <v>46.911858868868464</v>
      </c>
      <c r="L10" s="31"/>
      <c r="M10" s="35"/>
      <c r="N10" t="s">
        <v>158</v>
      </c>
      <c r="O10" s="4">
        <f t="shared" si="0"/>
        <v>0</v>
      </c>
      <c r="P10">
        <v>0</v>
      </c>
    </row>
    <row r="11" spans="2:16" ht="12.75">
      <c r="B11" s="1">
        <v>1</v>
      </c>
      <c r="C11" s="1">
        <v>195</v>
      </c>
      <c r="D11" s="1" t="s">
        <v>613</v>
      </c>
      <c r="E11" s="1" t="s">
        <v>154</v>
      </c>
      <c r="F11" s="19" t="s">
        <v>750</v>
      </c>
      <c r="G11" s="190">
        <v>30.89</v>
      </c>
      <c r="H11" s="190">
        <v>27.56</v>
      </c>
      <c r="I11" s="190">
        <f>IF(ISNUMBER(((G11/$I$3)-1)*100),((G11/$I$3)-1)*100," ")</f>
        <v>82.24296308532794</v>
      </c>
      <c r="J11" s="190">
        <f>IF(ISNUMBER(((H11/$J$3)-1)*100),((H11/$J$3)-1)*100," ")</f>
        <v>64.92427007845272</v>
      </c>
      <c r="K11" s="190">
        <f>IF(I11=0,IF(J11=0," ",J11),IF(J11=0,IF(I11=0," ",I11),IF(I11&lt;J11,I11,J11)))</f>
        <v>64.92427007845272</v>
      </c>
      <c r="L11" s="31"/>
      <c r="M11" s="35"/>
      <c r="N11" t="s">
        <v>154</v>
      </c>
      <c r="O11" s="4">
        <f t="shared" si="0"/>
        <v>8</v>
      </c>
      <c r="P11">
        <v>90</v>
      </c>
    </row>
    <row r="12" spans="7:16" ht="12.75">
      <c r="G12" s="190"/>
      <c r="H12" s="190"/>
      <c r="I12" s="190"/>
      <c r="J12" s="190"/>
      <c r="K12" s="190"/>
      <c r="L12" s="31"/>
      <c r="M12" s="35"/>
      <c r="N12" t="s">
        <v>159</v>
      </c>
      <c r="O12" s="4">
        <f t="shared" si="0"/>
        <v>0</v>
      </c>
      <c r="P12">
        <v>0</v>
      </c>
    </row>
    <row r="13" spans="7:16" ht="12.75">
      <c r="G13" s="190"/>
      <c r="H13" s="190"/>
      <c r="I13" s="190"/>
      <c r="J13" s="190"/>
      <c r="K13" s="190"/>
      <c r="L13" s="31"/>
      <c r="M13" s="35"/>
      <c r="N13" t="s">
        <v>160</v>
      </c>
      <c r="O13" s="4">
        <f t="shared" si="0"/>
        <v>1</v>
      </c>
      <c r="P13">
        <v>72</v>
      </c>
    </row>
    <row r="14" spans="7:16" ht="12.75">
      <c r="G14" s="190"/>
      <c r="H14" s="190"/>
      <c r="I14" s="190"/>
      <c r="J14" s="190"/>
      <c r="K14" s="190"/>
      <c r="L14" s="31"/>
      <c r="M14" s="35"/>
      <c r="N14" t="s">
        <v>161</v>
      </c>
      <c r="O14" s="4">
        <f t="shared" si="0"/>
        <v>0</v>
      </c>
      <c r="P14">
        <v>0</v>
      </c>
    </row>
    <row r="15" spans="7:16" ht="12.75">
      <c r="G15" s="190"/>
      <c r="H15" s="190"/>
      <c r="I15" s="190"/>
      <c r="J15" s="190"/>
      <c r="K15" s="190"/>
      <c r="L15" s="31"/>
      <c r="M15" s="35"/>
      <c r="N15" t="s">
        <v>162</v>
      </c>
      <c r="O15" s="4">
        <f t="shared" si="0"/>
        <v>0</v>
      </c>
      <c r="P15">
        <v>0</v>
      </c>
    </row>
    <row r="16" spans="7:13" ht="12.75">
      <c r="G16" s="190"/>
      <c r="H16" s="190"/>
      <c r="I16" s="190"/>
      <c r="J16" s="190"/>
      <c r="K16" s="190"/>
      <c r="L16" s="31"/>
      <c r="M16" s="35"/>
    </row>
    <row r="17" spans="7:13" ht="12.75">
      <c r="G17" s="190"/>
      <c r="H17" s="190"/>
      <c r="I17" s="190"/>
      <c r="J17" s="190"/>
      <c r="K17" s="190"/>
      <c r="L17" s="31"/>
      <c r="M17" s="35"/>
    </row>
    <row r="18" spans="7:13" ht="12.75">
      <c r="G18" s="190"/>
      <c r="H18" s="190"/>
      <c r="I18" s="190"/>
      <c r="J18" s="190"/>
      <c r="K18" s="190"/>
      <c r="L18" s="31"/>
      <c r="M18" s="35"/>
    </row>
    <row r="19" spans="7:13" ht="12.75">
      <c r="G19" s="190"/>
      <c r="H19" s="190"/>
      <c r="I19" s="190"/>
      <c r="J19" s="190"/>
      <c r="K19" s="190"/>
      <c r="L19" s="31"/>
      <c r="M19" s="35"/>
    </row>
    <row r="20" spans="7:13" ht="12.75">
      <c r="G20" s="190"/>
      <c r="H20" s="190"/>
      <c r="I20" s="190"/>
      <c r="J20" s="190"/>
      <c r="K20" s="190"/>
      <c r="L20" s="31"/>
      <c r="M20" s="35"/>
    </row>
    <row r="21" spans="7:13" ht="12.75">
      <c r="G21" s="51"/>
      <c r="H21" s="51"/>
      <c r="I21" s="51"/>
      <c r="J21" s="51"/>
      <c r="K21" s="51"/>
      <c r="M21" s="1"/>
    </row>
    <row r="22" spans="7:13" ht="12.75">
      <c r="G22" s="51"/>
      <c r="H22" s="51"/>
      <c r="I22" s="51"/>
      <c r="J22" s="51"/>
      <c r="K22" s="51"/>
      <c r="M22" s="1"/>
    </row>
    <row r="23" spans="7:13" ht="12.75">
      <c r="G23" s="51"/>
      <c r="H23" s="51"/>
      <c r="I23" s="51"/>
      <c r="J23" s="51"/>
      <c r="K23" s="51"/>
      <c r="M23" s="1"/>
    </row>
    <row r="24" spans="7:13" ht="12.75">
      <c r="G24" s="51"/>
      <c r="H24" s="51"/>
      <c r="I24" s="50"/>
      <c r="J24" s="50"/>
      <c r="K24" s="50"/>
      <c r="L24" s="31"/>
      <c r="M24" s="1"/>
    </row>
    <row r="25" spans="7:13" ht="12.75">
      <c r="G25" s="51"/>
      <c r="H25" s="51"/>
      <c r="I25" s="50"/>
      <c r="J25" s="50"/>
      <c r="K25" s="50"/>
      <c r="L25" s="31"/>
      <c r="M25" s="1"/>
    </row>
    <row r="26" spans="7:13" ht="12.75">
      <c r="G26" s="51"/>
      <c r="H26" s="51"/>
      <c r="I26" s="50"/>
      <c r="J26" s="50"/>
      <c r="K26" s="50"/>
      <c r="L26" s="31"/>
      <c r="M26" s="1"/>
    </row>
    <row r="27" spans="7:13" ht="12.75">
      <c r="G27" s="51"/>
      <c r="H27" s="51"/>
      <c r="I27" s="50"/>
      <c r="J27" s="50"/>
      <c r="K27" s="50"/>
      <c r="L27" s="31"/>
      <c r="M27" s="1"/>
    </row>
    <row r="28" spans="7:13" ht="12.75">
      <c r="G28" s="51"/>
      <c r="H28" s="51"/>
      <c r="I28" s="50"/>
      <c r="J28" s="50"/>
      <c r="K28" s="50"/>
      <c r="L28" s="31"/>
      <c r="M28" s="1"/>
    </row>
    <row r="29" spans="7:13" ht="12.75">
      <c r="G29" s="51"/>
      <c r="H29" s="51"/>
      <c r="I29" s="50"/>
      <c r="J29" s="50"/>
      <c r="K29" s="50"/>
      <c r="L29" s="31"/>
      <c r="M29" s="1"/>
    </row>
    <row r="30" spans="7:13" ht="12.75">
      <c r="G30" s="51"/>
      <c r="H30" s="51"/>
      <c r="I30" s="50"/>
      <c r="J30" s="50"/>
      <c r="K30" s="50"/>
      <c r="L30" s="31"/>
      <c r="M30" s="1"/>
    </row>
    <row r="31" spans="7:13" ht="12.75">
      <c r="G31" s="51"/>
      <c r="H31" s="51"/>
      <c r="I31" s="50"/>
      <c r="J31" s="50"/>
      <c r="K31" s="50"/>
      <c r="L31" s="31"/>
      <c r="M31" s="1"/>
    </row>
    <row r="32" spans="7:13" ht="12.75">
      <c r="G32" s="51"/>
      <c r="H32" s="51"/>
      <c r="I32" s="50"/>
      <c r="J32" s="50"/>
      <c r="K32" s="50"/>
      <c r="L32" s="31"/>
      <c r="M32" s="1"/>
    </row>
    <row r="33" spans="7:13" ht="12.75">
      <c r="G33" s="51"/>
      <c r="H33" s="51"/>
      <c r="I33" s="50"/>
      <c r="J33" s="50"/>
      <c r="K33" s="50"/>
      <c r="L33" s="31"/>
      <c r="M33" s="1"/>
    </row>
    <row r="34" spans="7:13" ht="12.75">
      <c r="G34" s="51"/>
      <c r="H34" s="51"/>
      <c r="I34" s="50"/>
      <c r="J34" s="50"/>
      <c r="K34" s="50"/>
      <c r="L34" s="31"/>
      <c r="M34" s="1"/>
    </row>
    <row r="35" spans="7:13" ht="12.75">
      <c r="G35" s="51"/>
      <c r="H35" s="51"/>
      <c r="I35" s="50"/>
      <c r="J35" s="50"/>
      <c r="K35" s="50"/>
      <c r="L35" s="31"/>
      <c r="M35" s="1"/>
    </row>
    <row r="36" spans="7:13" ht="12.75">
      <c r="G36" s="51"/>
      <c r="H36" s="51"/>
      <c r="I36" s="50"/>
      <c r="J36" s="50"/>
      <c r="K36" s="50"/>
      <c r="L36" s="31"/>
      <c r="M36" s="1"/>
    </row>
    <row r="37" spans="7:13" ht="12.75">
      <c r="G37" s="51"/>
      <c r="H37" s="51"/>
      <c r="I37" s="50"/>
      <c r="J37" s="50"/>
      <c r="K37" s="50"/>
      <c r="L37" s="31"/>
      <c r="M37" s="1"/>
    </row>
    <row r="38" spans="7:13" ht="12.75">
      <c r="G38" s="51"/>
      <c r="H38" s="51"/>
      <c r="I38" s="51"/>
      <c r="J38" s="51"/>
      <c r="K38" s="51"/>
      <c r="M38" s="1"/>
    </row>
    <row r="39" spans="7:13" ht="12.75">
      <c r="G39" s="51"/>
      <c r="H39" s="51"/>
      <c r="I39" s="50"/>
      <c r="J39" s="50"/>
      <c r="K39" s="50"/>
      <c r="L39" s="32"/>
      <c r="M39" s="1"/>
    </row>
    <row r="40" spans="7:13" ht="12.75">
      <c r="G40" s="51"/>
      <c r="H40" s="51"/>
      <c r="I40" s="50"/>
      <c r="J40" s="50"/>
      <c r="K40" s="50"/>
      <c r="L40" s="32"/>
      <c r="M40" s="1"/>
    </row>
    <row r="41" spans="7:13" ht="12.75">
      <c r="G41" s="51"/>
      <c r="H41" s="51"/>
      <c r="I41" s="50"/>
      <c r="J41" s="50"/>
      <c r="K41" s="50"/>
      <c r="L41" s="32"/>
      <c r="M41" s="1"/>
    </row>
    <row r="42" spans="7:13" ht="12.75">
      <c r="G42" s="51"/>
      <c r="H42" s="51"/>
      <c r="I42" s="50"/>
      <c r="J42" s="50"/>
      <c r="K42" s="50"/>
      <c r="L42" s="32"/>
      <c r="M42" s="1"/>
    </row>
    <row r="43" spans="7:13" ht="12.75">
      <c r="G43" s="51"/>
      <c r="H43" s="51"/>
      <c r="I43" s="50"/>
      <c r="J43" s="50"/>
      <c r="K43" s="50"/>
      <c r="L43" s="32"/>
      <c r="M43" s="1"/>
    </row>
    <row r="44" spans="7:13" ht="12.75">
      <c r="G44" s="51"/>
      <c r="H44" s="51"/>
      <c r="I44" s="50"/>
      <c r="J44" s="50"/>
      <c r="K44" s="50"/>
      <c r="L44" s="32"/>
      <c r="M44" s="1"/>
    </row>
    <row r="45" spans="7:13" ht="12.75">
      <c r="G45" s="51"/>
      <c r="H45" s="51"/>
      <c r="I45" s="50"/>
      <c r="J45" s="50"/>
      <c r="K45" s="50"/>
      <c r="L45" s="32"/>
      <c r="M45" s="1"/>
    </row>
    <row r="46" spans="7:13" ht="12.75">
      <c r="G46" s="51"/>
      <c r="H46" s="51"/>
      <c r="I46" s="50"/>
      <c r="J46" s="50"/>
      <c r="K46" s="50"/>
      <c r="L46" s="32"/>
      <c r="M46" s="1"/>
    </row>
    <row r="47" spans="7:13" ht="12.75">
      <c r="G47" s="51"/>
      <c r="H47" s="51"/>
      <c r="I47" s="50"/>
      <c r="J47" s="50"/>
      <c r="K47" s="50"/>
      <c r="L47" s="32"/>
      <c r="M47" s="1"/>
    </row>
    <row r="48" spans="7:13" ht="12.75">
      <c r="G48" s="51"/>
      <c r="H48" s="51"/>
      <c r="I48" s="50"/>
      <c r="J48" s="50"/>
      <c r="K48" s="50"/>
      <c r="L48" s="32"/>
      <c r="M48" s="1"/>
    </row>
    <row r="49" spans="7:13" ht="12.75">
      <c r="G49" s="51"/>
      <c r="H49" s="51"/>
      <c r="I49" s="50"/>
      <c r="J49" s="50"/>
      <c r="K49" s="50"/>
      <c r="L49" s="32"/>
      <c r="M49" s="1"/>
    </row>
    <row r="50" spans="7:13" ht="12.75">
      <c r="G50" s="51"/>
      <c r="H50" s="51"/>
      <c r="I50" s="50"/>
      <c r="J50" s="50"/>
      <c r="K50" s="50"/>
      <c r="L50" s="32"/>
      <c r="M50" s="1"/>
    </row>
    <row r="51" spans="7:13" ht="12.75">
      <c r="G51" s="51"/>
      <c r="H51" s="51"/>
      <c r="I51" s="50"/>
      <c r="J51" s="50"/>
      <c r="K51" s="50"/>
      <c r="L51" s="32"/>
      <c r="M51" s="1"/>
    </row>
    <row r="52" spans="7:13" ht="12.75">
      <c r="G52" s="51"/>
      <c r="H52" s="51"/>
      <c r="I52" s="50"/>
      <c r="J52" s="50"/>
      <c r="K52" s="50"/>
      <c r="L52" s="32"/>
      <c r="M52" s="1"/>
    </row>
    <row r="53" spans="7:13" ht="12.75">
      <c r="G53" s="51"/>
      <c r="H53" s="51"/>
      <c r="I53" s="51"/>
      <c r="J53" s="51"/>
      <c r="K53" s="51"/>
      <c r="M53" s="1"/>
    </row>
    <row r="54" spans="7:13" ht="12.75">
      <c r="G54" s="51"/>
      <c r="H54" s="51"/>
      <c r="I54" s="51"/>
      <c r="J54" s="51"/>
      <c r="K54" s="51"/>
      <c r="M54" s="1"/>
    </row>
    <row r="55" spans="7:13" ht="12.75">
      <c r="G55" s="51"/>
      <c r="H55" s="51"/>
      <c r="I55" s="51"/>
      <c r="J55" s="51"/>
      <c r="K55" s="51"/>
      <c r="M55" s="1"/>
    </row>
    <row r="56" spans="7:13" ht="12.75">
      <c r="G56" s="51"/>
      <c r="H56" s="51"/>
      <c r="I56" s="51"/>
      <c r="J56" s="51"/>
      <c r="K56" s="51"/>
      <c r="M56" s="1"/>
    </row>
    <row r="57" spans="7:13" ht="12.75">
      <c r="G57" s="51"/>
      <c r="H57" s="51"/>
      <c r="I57" s="51"/>
      <c r="J57" s="51"/>
      <c r="K57" s="51"/>
      <c r="M57" s="1"/>
    </row>
    <row r="58" spans="7:13" ht="12.75">
      <c r="G58" s="51"/>
      <c r="H58" s="51"/>
      <c r="I58" s="51"/>
      <c r="J58" s="51"/>
      <c r="K58" s="51"/>
      <c r="M58" s="1"/>
    </row>
    <row r="59" spans="7:13" ht="12.75">
      <c r="G59" s="51"/>
      <c r="H59" s="51"/>
      <c r="I59" s="51"/>
      <c r="J59" s="51"/>
      <c r="K59" s="51"/>
      <c r="M59" s="1"/>
    </row>
    <row r="60" spans="7:13" ht="12.75">
      <c r="G60" s="51"/>
      <c r="H60" s="51"/>
      <c r="I60" s="51"/>
      <c r="J60" s="51"/>
      <c r="K60" s="51"/>
      <c r="M60" s="1"/>
    </row>
    <row r="61" spans="7:13" ht="12.75">
      <c r="G61" s="51"/>
      <c r="H61" s="51"/>
      <c r="I61" s="51"/>
      <c r="J61" s="51"/>
      <c r="K61" s="51"/>
      <c r="M61" s="1"/>
    </row>
    <row r="62" spans="7:13" ht="12.75">
      <c r="G62" s="51"/>
      <c r="H62" s="51"/>
      <c r="I62" s="51"/>
      <c r="J62" s="51"/>
      <c r="K62" s="51"/>
      <c r="M62" s="1"/>
    </row>
    <row r="63" spans="7:13" ht="12.75">
      <c r="G63" s="51"/>
      <c r="H63" s="51"/>
      <c r="I63" s="51"/>
      <c r="J63" s="51"/>
      <c r="K63" s="51"/>
      <c r="M63" s="1"/>
    </row>
    <row r="64" spans="7:13" ht="12.75">
      <c r="G64" s="51"/>
      <c r="H64" s="51"/>
      <c r="I64" s="51"/>
      <c r="J64" s="51"/>
      <c r="K64" s="51"/>
      <c r="M64" s="1"/>
    </row>
    <row r="65" spans="7:13" ht="12.75">
      <c r="G65" s="51"/>
      <c r="H65" s="51"/>
      <c r="I65" s="51"/>
      <c r="J65" s="51"/>
      <c r="K65" s="51"/>
      <c r="M65" s="1"/>
    </row>
    <row r="66" spans="7:13" ht="12.75">
      <c r="G66" s="51"/>
      <c r="H66" s="51"/>
      <c r="I66" s="51"/>
      <c r="J66" s="51"/>
      <c r="K66" s="51"/>
      <c r="M66" s="1"/>
    </row>
    <row r="67" spans="7:13" ht="12.75">
      <c r="G67" s="51"/>
      <c r="H67" s="51"/>
      <c r="I67" s="51"/>
      <c r="J67" s="51"/>
      <c r="K67" s="51"/>
      <c r="M67" s="1"/>
    </row>
    <row r="68" spans="7:13" ht="12.75">
      <c r="G68" s="51"/>
      <c r="H68" s="51"/>
      <c r="I68" s="51"/>
      <c r="J68" s="51"/>
      <c r="K68" s="51"/>
      <c r="M68" s="1"/>
    </row>
    <row r="69" spans="7:13" ht="12.75">
      <c r="G69" s="51"/>
      <c r="H69" s="51"/>
      <c r="I69" s="51"/>
      <c r="J69" s="51"/>
      <c r="K69" s="51"/>
      <c r="M69" s="1"/>
    </row>
    <row r="70" spans="7:13" ht="12.75">
      <c r="G70" s="51"/>
      <c r="H70" s="51"/>
      <c r="I70" s="51"/>
      <c r="J70" s="51"/>
      <c r="K70" s="51"/>
      <c r="M70" s="1"/>
    </row>
    <row r="71" spans="7:13" ht="12.75">
      <c r="G71" s="51"/>
      <c r="H71" s="51"/>
      <c r="I71" s="51"/>
      <c r="J71" s="51"/>
      <c r="K71" s="51"/>
      <c r="M71" s="1"/>
    </row>
    <row r="72" spans="7:13" ht="12.75">
      <c r="G72" s="51"/>
      <c r="H72" s="51"/>
      <c r="I72" s="51"/>
      <c r="J72" s="51"/>
      <c r="K72" s="51"/>
      <c r="M72" s="1"/>
    </row>
    <row r="73" spans="7:13" ht="12.75">
      <c r="G73" s="51"/>
      <c r="H73" s="51"/>
      <c r="I73" s="51"/>
      <c r="J73" s="51"/>
      <c r="K73" s="51"/>
      <c r="M73" s="1"/>
    </row>
    <row r="74" spans="7:13" ht="12.75">
      <c r="G74" s="51"/>
      <c r="H74" s="51"/>
      <c r="I74" s="51"/>
      <c r="J74" s="51"/>
      <c r="K74" s="51"/>
      <c r="M74" s="1"/>
    </row>
    <row r="75" spans="7:13" ht="12.75">
      <c r="G75" s="51"/>
      <c r="H75" s="51"/>
      <c r="I75" s="51"/>
      <c r="J75" s="51"/>
      <c r="K75" s="51"/>
      <c r="M75" s="1"/>
    </row>
    <row r="76" spans="7:13" ht="12.75">
      <c r="G76" s="51"/>
      <c r="H76" s="51"/>
      <c r="I76" s="51"/>
      <c r="J76" s="51"/>
      <c r="K76" s="51"/>
      <c r="M76" s="1"/>
    </row>
    <row r="77" spans="7:13" ht="12.75">
      <c r="G77" s="51"/>
      <c r="H77" s="51"/>
      <c r="I77" s="51"/>
      <c r="J77" s="51"/>
      <c r="K77" s="51"/>
      <c r="M77" s="1"/>
    </row>
    <row r="78" spans="7:13" ht="12.75">
      <c r="G78" s="51"/>
      <c r="H78" s="51"/>
      <c r="I78" s="51"/>
      <c r="J78" s="51"/>
      <c r="K78" s="51"/>
      <c r="M78" s="1"/>
    </row>
    <row r="79" spans="7:13" ht="12.75">
      <c r="G79" s="51"/>
      <c r="H79" s="51"/>
      <c r="I79" s="51"/>
      <c r="J79" s="51"/>
      <c r="K79" s="51"/>
      <c r="M79" s="1"/>
    </row>
    <row r="80" spans="7:13" ht="12.75">
      <c r="G80" s="51"/>
      <c r="H80" s="51"/>
      <c r="I80" s="51"/>
      <c r="J80" s="51"/>
      <c r="K80" s="51"/>
      <c r="M80" s="1"/>
    </row>
    <row r="81" spans="7:13" ht="12.75">
      <c r="G81" s="51"/>
      <c r="H81" s="51"/>
      <c r="I81" s="51"/>
      <c r="J81" s="51"/>
      <c r="K81" s="51"/>
      <c r="M81" s="1"/>
    </row>
    <row r="82" spans="7:13" ht="12.75">
      <c r="G82" s="51"/>
      <c r="H82" s="51"/>
      <c r="I82" s="51"/>
      <c r="J82" s="51"/>
      <c r="K82" s="51"/>
      <c r="M82" s="1"/>
    </row>
    <row r="83" spans="7:13" ht="12.75">
      <c r="G83" s="51"/>
      <c r="H83" s="51"/>
      <c r="I83" s="51"/>
      <c r="J83" s="51"/>
      <c r="K83" s="51"/>
      <c r="M83" s="1"/>
    </row>
    <row r="84" spans="7:13" ht="12.75">
      <c r="G84" s="51"/>
      <c r="H84" s="51"/>
      <c r="I84" s="51"/>
      <c r="J84" s="51"/>
      <c r="K84" s="51"/>
      <c r="M84" s="1"/>
    </row>
    <row r="85" spans="7:13" ht="12.75">
      <c r="G85" s="51"/>
      <c r="H85" s="51"/>
      <c r="I85" s="51"/>
      <c r="J85" s="51"/>
      <c r="K85" s="51"/>
      <c r="M85" s="1"/>
    </row>
    <row r="86" spans="7:13" ht="12.75">
      <c r="G86" s="51"/>
      <c r="H86" s="51"/>
      <c r="I86" s="51"/>
      <c r="J86" s="51"/>
      <c r="K86" s="51"/>
      <c r="M86" s="1"/>
    </row>
    <row r="87" spans="7:13" ht="12.75">
      <c r="G87" s="51"/>
      <c r="H87" s="51"/>
      <c r="I87" s="51"/>
      <c r="J87" s="51"/>
      <c r="K87" s="51"/>
      <c r="M87" s="1"/>
    </row>
    <row r="88" spans="7:13" ht="12.75">
      <c r="G88" s="51"/>
      <c r="H88" s="51"/>
      <c r="I88" s="51"/>
      <c r="J88" s="51"/>
      <c r="K88" s="51"/>
      <c r="M88" s="1"/>
    </row>
    <row r="89" spans="7:13" ht="12.75">
      <c r="G89" s="51"/>
      <c r="H89" s="51"/>
      <c r="I89" s="51"/>
      <c r="J89" s="51"/>
      <c r="K89" s="51"/>
      <c r="M89" s="1"/>
    </row>
    <row r="90" spans="7:13" ht="12.75">
      <c r="G90" s="51"/>
      <c r="H90" s="51"/>
      <c r="I90" s="51"/>
      <c r="J90" s="51"/>
      <c r="K90" s="51"/>
      <c r="M90" s="1"/>
    </row>
    <row r="91" spans="7:13" ht="12.75">
      <c r="G91" s="51"/>
      <c r="H91" s="51"/>
      <c r="I91" s="51"/>
      <c r="J91" s="51"/>
      <c r="K91" s="51"/>
      <c r="M91" s="1"/>
    </row>
    <row r="92" spans="7:13" ht="12.75">
      <c r="G92" s="51"/>
      <c r="H92" s="51"/>
      <c r="I92" s="51"/>
      <c r="J92" s="51"/>
      <c r="K92" s="51"/>
      <c r="M92" s="1"/>
    </row>
    <row r="93" spans="7:13" ht="12.75">
      <c r="G93" s="51"/>
      <c r="H93" s="51"/>
      <c r="I93" s="51"/>
      <c r="J93" s="51"/>
      <c r="K93" s="51"/>
      <c r="M93" s="1"/>
    </row>
    <row r="94" spans="7:13" ht="12.75">
      <c r="G94" s="51"/>
      <c r="H94" s="51"/>
      <c r="I94" s="51"/>
      <c r="J94" s="51"/>
      <c r="K94" s="51"/>
      <c r="M94" s="1"/>
    </row>
    <row r="95" spans="7:13" ht="12.75">
      <c r="G95" s="51"/>
      <c r="H95" s="51"/>
      <c r="I95" s="51"/>
      <c r="J95" s="51"/>
      <c r="K95" s="51"/>
      <c r="M95" s="1"/>
    </row>
    <row r="96" spans="7:13" ht="12.75">
      <c r="G96" s="51"/>
      <c r="H96" s="51"/>
      <c r="I96" s="51"/>
      <c r="J96" s="51"/>
      <c r="K96" s="51"/>
      <c r="M96" s="1"/>
    </row>
    <row r="97" spans="7:13" ht="12.75">
      <c r="G97" s="51"/>
      <c r="H97" s="51"/>
      <c r="I97" s="51"/>
      <c r="J97" s="51"/>
      <c r="K97" s="51"/>
      <c r="M97" s="1"/>
    </row>
    <row r="98" spans="7:13" ht="12.75">
      <c r="G98" s="51"/>
      <c r="H98" s="51"/>
      <c r="I98" s="51"/>
      <c r="J98" s="51"/>
      <c r="K98" s="51"/>
      <c r="M98" s="1"/>
    </row>
    <row r="99" spans="7:13" ht="12.75">
      <c r="G99" s="51"/>
      <c r="H99" s="51"/>
      <c r="I99" s="51"/>
      <c r="J99" s="51"/>
      <c r="K99" s="51"/>
      <c r="M99" s="1"/>
    </row>
    <row r="100" spans="7:13" ht="12.75">
      <c r="G100" s="51"/>
      <c r="H100" s="51"/>
      <c r="I100" s="51"/>
      <c r="J100" s="51"/>
      <c r="K100" s="51"/>
      <c r="M100" s="1"/>
    </row>
    <row r="101" spans="7:13" ht="12.75">
      <c r="G101" s="51"/>
      <c r="H101" s="51"/>
      <c r="I101" s="51"/>
      <c r="J101" s="51"/>
      <c r="K101" s="51"/>
      <c r="M101" s="1"/>
    </row>
    <row r="102" spans="7:13" ht="12.75">
      <c r="G102" s="51"/>
      <c r="H102" s="51"/>
      <c r="I102" s="51"/>
      <c r="J102" s="51"/>
      <c r="K102" s="51"/>
      <c r="M102" s="1"/>
    </row>
    <row r="103" spans="7:13" ht="12.75">
      <c r="G103" s="51"/>
      <c r="H103" s="51"/>
      <c r="I103" s="51"/>
      <c r="J103" s="51"/>
      <c r="K103" s="51"/>
      <c r="M103" s="1"/>
    </row>
    <row r="104" spans="7:13" ht="12.75">
      <c r="G104" s="51"/>
      <c r="H104" s="51"/>
      <c r="I104" s="51"/>
      <c r="J104" s="51"/>
      <c r="K104" s="51"/>
      <c r="M104" s="1"/>
    </row>
    <row r="105" spans="7:13" ht="12.75">
      <c r="G105" s="51"/>
      <c r="H105" s="51"/>
      <c r="I105" s="51"/>
      <c r="J105" s="51"/>
      <c r="K105" s="51"/>
      <c r="M105" s="1"/>
    </row>
    <row r="106" spans="7:13" ht="12.75">
      <c r="G106" s="51"/>
      <c r="H106" s="51"/>
      <c r="I106" s="51"/>
      <c r="J106" s="51"/>
      <c r="K106" s="51"/>
      <c r="M106" s="1"/>
    </row>
    <row r="107" spans="7:13" ht="12.75">
      <c r="G107" s="51"/>
      <c r="H107" s="51"/>
      <c r="I107" s="51"/>
      <c r="J107" s="51"/>
      <c r="K107" s="51"/>
      <c r="M107" s="1"/>
    </row>
    <row r="108" spans="7:13" ht="12.75">
      <c r="G108" s="51"/>
      <c r="H108" s="51"/>
      <c r="I108" s="51"/>
      <c r="J108" s="51"/>
      <c r="K108" s="51"/>
      <c r="M108" s="1"/>
    </row>
    <row r="109" spans="7:13" ht="12.75">
      <c r="G109" s="51"/>
      <c r="H109" s="51"/>
      <c r="I109" s="51"/>
      <c r="J109" s="51"/>
      <c r="K109" s="51"/>
      <c r="M109" s="1"/>
    </row>
    <row r="110" spans="7:13" ht="12.75">
      <c r="G110" s="51"/>
      <c r="H110" s="51"/>
      <c r="I110" s="51"/>
      <c r="J110" s="51"/>
      <c r="K110" s="51"/>
      <c r="M110" s="1"/>
    </row>
    <row r="111" spans="7:13" ht="12.75">
      <c r="G111" s="51"/>
      <c r="H111" s="51"/>
      <c r="I111" s="51"/>
      <c r="J111" s="51"/>
      <c r="K111" s="51"/>
      <c r="M111" s="1"/>
    </row>
    <row r="112" spans="7:13" ht="12.75">
      <c r="G112" s="51"/>
      <c r="H112" s="51"/>
      <c r="I112" s="51"/>
      <c r="J112" s="51"/>
      <c r="K112" s="51"/>
      <c r="M112" s="1"/>
    </row>
    <row r="113" spans="7:13" ht="12.75">
      <c r="G113" s="51"/>
      <c r="H113" s="51"/>
      <c r="I113" s="51"/>
      <c r="J113" s="51"/>
      <c r="K113" s="51"/>
      <c r="M113" s="1"/>
    </row>
    <row r="114" spans="7:13" ht="12.75">
      <c r="G114" s="51"/>
      <c r="H114" s="51"/>
      <c r="I114" s="51"/>
      <c r="J114" s="51"/>
      <c r="K114" s="51"/>
      <c r="M114" s="1"/>
    </row>
    <row r="115" spans="7:13" ht="12.75">
      <c r="G115" s="51"/>
      <c r="H115" s="51"/>
      <c r="I115" s="51"/>
      <c r="J115" s="51"/>
      <c r="K115" s="51"/>
      <c r="M115" s="1"/>
    </row>
    <row r="116" spans="7:13" ht="12.75">
      <c r="G116" s="51"/>
      <c r="H116" s="51"/>
      <c r="I116" s="51"/>
      <c r="J116" s="51"/>
      <c r="K116" s="51"/>
      <c r="M116" s="1"/>
    </row>
    <row r="117" spans="7:13" ht="12.75">
      <c r="G117" s="51"/>
      <c r="H117" s="51"/>
      <c r="I117" s="51"/>
      <c r="J117" s="51"/>
      <c r="K117" s="51"/>
      <c r="M117" s="1"/>
    </row>
    <row r="118" spans="7:13" ht="12.75">
      <c r="G118" s="51"/>
      <c r="H118" s="51"/>
      <c r="I118" s="51"/>
      <c r="J118" s="51"/>
      <c r="K118" s="51"/>
      <c r="M118" s="1"/>
    </row>
    <row r="119" spans="7:13" ht="12.75">
      <c r="G119" s="51"/>
      <c r="H119" s="51"/>
      <c r="I119" s="51"/>
      <c r="J119" s="51"/>
      <c r="K119" s="51"/>
      <c r="M119" s="1"/>
    </row>
    <row r="120" spans="7:13" ht="12.75">
      <c r="G120" s="51"/>
      <c r="H120" s="51"/>
      <c r="I120" s="51"/>
      <c r="J120" s="51"/>
      <c r="K120" s="51"/>
      <c r="M120" s="1"/>
    </row>
    <row r="121" spans="7:13" ht="12.75">
      <c r="G121" s="51"/>
      <c r="H121" s="51"/>
      <c r="I121" s="51"/>
      <c r="J121" s="51"/>
      <c r="K121" s="51"/>
      <c r="M121" s="1"/>
    </row>
    <row r="122" spans="7:13" ht="12.75">
      <c r="G122" s="51"/>
      <c r="H122" s="51"/>
      <c r="I122" s="51"/>
      <c r="J122" s="51"/>
      <c r="K122" s="51"/>
      <c r="M122" s="1"/>
    </row>
    <row r="123" spans="7:13" ht="12.75">
      <c r="G123" s="51"/>
      <c r="H123" s="51"/>
      <c r="I123" s="51"/>
      <c r="J123" s="51"/>
      <c r="K123" s="51"/>
      <c r="M123" s="1"/>
    </row>
    <row r="124" spans="7:13" ht="12.75">
      <c r="G124" s="51"/>
      <c r="H124" s="51"/>
      <c r="I124" s="51"/>
      <c r="J124" s="51"/>
      <c r="K124" s="51"/>
      <c r="M124" s="1"/>
    </row>
    <row r="125" spans="7:13" ht="12.75">
      <c r="G125" s="51"/>
      <c r="H125" s="51"/>
      <c r="I125" s="51"/>
      <c r="J125" s="51"/>
      <c r="K125" s="51"/>
      <c r="M125" s="1"/>
    </row>
    <row r="126" spans="7:13" ht="12.75">
      <c r="G126" s="51"/>
      <c r="H126" s="51"/>
      <c r="I126" s="51"/>
      <c r="J126" s="51"/>
      <c r="K126" s="51"/>
      <c r="M126" s="1"/>
    </row>
    <row r="127" spans="7:13" ht="12.75">
      <c r="G127" s="51"/>
      <c r="H127" s="51"/>
      <c r="I127" s="51"/>
      <c r="J127" s="51"/>
      <c r="K127" s="51"/>
      <c r="M127" s="1"/>
    </row>
    <row r="128" spans="7:13" ht="12.75">
      <c r="G128" s="51"/>
      <c r="H128" s="51"/>
      <c r="I128" s="51"/>
      <c r="J128" s="51"/>
      <c r="K128" s="51"/>
      <c r="M128" s="1"/>
    </row>
    <row r="129" spans="7:13" ht="12.75">
      <c r="G129" s="51"/>
      <c r="H129" s="51"/>
      <c r="I129" s="51"/>
      <c r="J129" s="51"/>
      <c r="K129" s="51"/>
      <c r="M129" s="1"/>
    </row>
    <row r="130" spans="7:13" ht="12.75">
      <c r="G130" s="51"/>
      <c r="H130" s="51"/>
      <c r="I130" s="51"/>
      <c r="J130" s="51"/>
      <c r="K130" s="51"/>
      <c r="M130" s="1"/>
    </row>
    <row r="131" spans="7:13" ht="12.75">
      <c r="G131" s="51"/>
      <c r="H131" s="51"/>
      <c r="I131" s="51"/>
      <c r="J131" s="51"/>
      <c r="K131" s="51"/>
      <c r="M131" s="1"/>
    </row>
    <row r="132" spans="7:13" ht="12.75">
      <c r="G132" s="51"/>
      <c r="H132" s="51"/>
      <c r="I132" s="51"/>
      <c r="J132" s="51"/>
      <c r="K132" s="51"/>
      <c r="M132" s="1"/>
    </row>
    <row r="133" spans="7:13" ht="12.75">
      <c r="G133" s="51"/>
      <c r="H133" s="51"/>
      <c r="I133" s="51"/>
      <c r="J133" s="51"/>
      <c r="K133" s="51"/>
      <c r="M133" s="1"/>
    </row>
    <row r="134" spans="7:13" ht="12.75">
      <c r="G134" s="51"/>
      <c r="H134" s="51"/>
      <c r="I134" s="51"/>
      <c r="J134" s="51"/>
      <c r="K134" s="51"/>
      <c r="M134" s="1"/>
    </row>
    <row r="135" spans="7:13" ht="12.75">
      <c r="G135" s="51"/>
      <c r="H135" s="51"/>
      <c r="I135" s="51"/>
      <c r="J135" s="51"/>
      <c r="K135" s="51"/>
      <c r="M135" s="1"/>
    </row>
    <row r="136" spans="7:13" ht="12.75">
      <c r="G136" s="51"/>
      <c r="H136" s="51"/>
      <c r="I136" s="51"/>
      <c r="J136" s="51"/>
      <c r="K136" s="51"/>
      <c r="M136" s="1"/>
    </row>
    <row r="137" spans="7:13" ht="12.75">
      <c r="G137" s="51"/>
      <c r="H137" s="51"/>
      <c r="I137" s="51"/>
      <c r="J137" s="51"/>
      <c r="K137" s="51"/>
      <c r="M137" s="1"/>
    </row>
    <row r="138" spans="7:13" ht="12.75">
      <c r="G138" s="51"/>
      <c r="H138" s="51"/>
      <c r="I138" s="51"/>
      <c r="J138" s="51"/>
      <c r="K138" s="51"/>
      <c r="M138" s="1"/>
    </row>
    <row r="139" spans="7:13" ht="12.75">
      <c r="G139" s="51"/>
      <c r="H139" s="51"/>
      <c r="I139" s="51"/>
      <c r="J139" s="51"/>
      <c r="K139" s="51"/>
      <c r="M139" s="1"/>
    </row>
    <row r="140" spans="7:13" ht="12.75">
      <c r="G140" s="51"/>
      <c r="H140" s="51"/>
      <c r="I140" s="51"/>
      <c r="J140" s="51"/>
      <c r="K140" s="51"/>
      <c r="M140" s="1"/>
    </row>
    <row r="141" spans="7:13" ht="12.75">
      <c r="G141" s="51"/>
      <c r="H141" s="51"/>
      <c r="I141" s="51"/>
      <c r="J141" s="51"/>
      <c r="K141" s="51"/>
      <c r="M141" s="1"/>
    </row>
    <row r="142" spans="7:13" ht="12.75">
      <c r="G142" s="51"/>
      <c r="H142" s="51"/>
      <c r="I142" s="51"/>
      <c r="J142" s="51"/>
      <c r="K142" s="51"/>
      <c r="M142" s="1"/>
    </row>
    <row r="143" spans="7:13" ht="12.75">
      <c r="G143" s="51"/>
      <c r="H143" s="51"/>
      <c r="I143" s="51"/>
      <c r="J143" s="51"/>
      <c r="K143" s="51"/>
      <c r="M143" s="1"/>
    </row>
    <row r="144" spans="7:13" ht="12.75">
      <c r="G144" s="51"/>
      <c r="H144" s="51"/>
      <c r="I144" s="51"/>
      <c r="J144" s="51"/>
      <c r="K144" s="51"/>
      <c r="M144" s="1"/>
    </row>
    <row r="145" spans="7:13" ht="12.75">
      <c r="G145" s="51"/>
      <c r="H145" s="51"/>
      <c r="I145" s="51"/>
      <c r="J145" s="51"/>
      <c r="K145" s="51"/>
      <c r="M145" s="1"/>
    </row>
    <row r="146" spans="7:13" ht="12.75">
      <c r="G146" s="51"/>
      <c r="H146" s="51"/>
      <c r="I146" s="51"/>
      <c r="J146" s="51"/>
      <c r="K146" s="51"/>
      <c r="M146" s="1"/>
    </row>
    <row r="147" spans="7:13" ht="12.75">
      <c r="G147" s="51"/>
      <c r="H147" s="51"/>
      <c r="I147" s="51"/>
      <c r="J147" s="51"/>
      <c r="K147" s="51"/>
      <c r="M147" s="1"/>
    </row>
    <row r="148" spans="7:13" ht="12.75">
      <c r="G148" s="51"/>
      <c r="H148" s="51"/>
      <c r="I148" s="51"/>
      <c r="J148" s="51"/>
      <c r="K148" s="51"/>
      <c r="M148" s="1"/>
    </row>
    <row r="149" spans="7:13" ht="12.75">
      <c r="G149" s="51"/>
      <c r="H149" s="51"/>
      <c r="I149" s="51"/>
      <c r="J149" s="51"/>
      <c r="K149" s="51"/>
      <c r="M149" s="1"/>
    </row>
    <row r="150" spans="7:13" ht="12.75">
      <c r="G150" s="51"/>
      <c r="H150" s="51"/>
      <c r="I150" s="51"/>
      <c r="J150" s="51"/>
      <c r="K150" s="51"/>
      <c r="M150" s="1"/>
    </row>
    <row r="151" spans="7:13" ht="12.75">
      <c r="G151" s="51"/>
      <c r="H151" s="51"/>
      <c r="I151" s="51"/>
      <c r="J151" s="51"/>
      <c r="K151" s="51"/>
      <c r="M151" s="1"/>
    </row>
    <row r="152" spans="7:13" ht="12.75">
      <c r="G152" s="51"/>
      <c r="H152" s="51"/>
      <c r="I152" s="51"/>
      <c r="J152" s="51"/>
      <c r="K152" s="51"/>
      <c r="M152" s="1"/>
    </row>
    <row r="153" spans="7:13" ht="12.75">
      <c r="G153" s="51"/>
      <c r="H153" s="51"/>
      <c r="I153" s="51"/>
      <c r="J153" s="51"/>
      <c r="K153" s="51"/>
      <c r="M153" s="1"/>
    </row>
    <row r="154" spans="7:13" ht="12.75">
      <c r="G154" s="51"/>
      <c r="H154" s="51"/>
      <c r="I154" s="51"/>
      <c r="J154" s="51"/>
      <c r="K154" s="51"/>
      <c r="M154" s="1"/>
    </row>
    <row r="155" spans="7:13" ht="12.75">
      <c r="G155" s="51"/>
      <c r="H155" s="51"/>
      <c r="I155" s="51"/>
      <c r="J155" s="51"/>
      <c r="K155" s="51"/>
      <c r="M155" s="1"/>
    </row>
    <row r="156" spans="7:13" ht="12.75">
      <c r="G156" s="51"/>
      <c r="H156" s="51"/>
      <c r="I156" s="51"/>
      <c r="J156" s="51"/>
      <c r="K156" s="51"/>
      <c r="M156" s="1"/>
    </row>
    <row r="157" spans="7:13" ht="12.75">
      <c r="G157" s="51"/>
      <c r="H157" s="51"/>
      <c r="I157" s="51"/>
      <c r="J157" s="51"/>
      <c r="K157" s="51"/>
      <c r="M157" s="1"/>
    </row>
    <row r="158" spans="7:13" ht="12.75">
      <c r="G158" s="51"/>
      <c r="H158" s="51"/>
      <c r="I158" s="51"/>
      <c r="J158" s="51"/>
      <c r="K158" s="51"/>
      <c r="M158" s="1"/>
    </row>
    <row r="159" spans="7:13" ht="12.75">
      <c r="G159" s="51"/>
      <c r="H159" s="51"/>
      <c r="I159" s="51"/>
      <c r="J159" s="51"/>
      <c r="K159" s="51"/>
      <c r="M159" s="1"/>
    </row>
    <row r="160" spans="7:13" ht="12.75">
      <c r="G160" s="51"/>
      <c r="H160" s="51"/>
      <c r="I160" s="51"/>
      <c r="J160" s="51"/>
      <c r="K160" s="51"/>
      <c r="M160" s="1"/>
    </row>
    <row r="161" spans="7:13" ht="12.75">
      <c r="G161" s="51"/>
      <c r="H161" s="51"/>
      <c r="I161" s="51"/>
      <c r="J161" s="51"/>
      <c r="K161" s="51"/>
      <c r="M161" s="1"/>
    </row>
    <row r="162" spans="7:13" ht="12.75">
      <c r="G162" s="51"/>
      <c r="H162" s="51"/>
      <c r="I162" s="51"/>
      <c r="J162" s="51"/>
      <c r="K162" s="51"/>
      <c r="M162" s="1"/>
    </row>
    <row r="163" spans="7:13" ht="12.75">
      <c r="G163" s="51"/>
      <c r="H163" s="51"/>
      <c r="I163" s="51"/>
      <c r="J163" s="51"/>
      <c r="K163" s="51"/>
      <c r="M163" s="1"/>
    </row>
    <row r="164" spans="7:13" ht="12.75">
      <c r="G164" s="51"/>
      <c r="H164" s="51"/>
      <c r="I164" s="51"/>
      <c r="J164" s="51"/>
      <c r="K164" s="51"/>
      <c r="M164" s="1"/>
    </row>
    <row r="165" spans="7:13" ht="12.75">
      <c r="G165" s="51"/>
      <c r="H165" s="51"/>
      <c r="I165" s="51"/>
      <c r="J165" s="51"/>
      <c r="K165" s="51"/>
      <c r="M165" s="1"/>
    </row>
    <row r="166" spans="7:13" ht="12.75">
      <c r="G166" s="51"/>
      <c r="H166" s="51"/>
      <c r="I166" s="51"/>
      <c r="J166" s="51"/>
      <c r="K166" s="51"/>
      <c r="M166" s="1"/>
    </row>
    <row r="167" spans="7:13" ht="12.75">
      <c r="G167" s="51"/>
      <c r="H167" s="51"/>
      <c r="I167" s="51"/>
      <c r="J167" s="51"/>
      <c r="K167" s="51"/>
      <c r="M167" s="1"/>
    </row>
    <row r="168" spans="7:13" ht="12.75">
      <c r="G168" s="51"/>
      <c r="H168" s="51"/>
      <c r="I168" s="51"/>
      <c r="J168" s="51"/>
      <c r="K168" s="51"/>
      <c r="M168" s="1"/>
    </row>
    <row r="169" spans="7:13" ht="12.75">
      <c r="G169" s="51"/>
      <c r="H169" s="51"/>
      <c r="I169" s="51"/>
      <c r="J169" s="51"/>
      <c r="K169" s="51"/>
      <c r="M169" s="1"/>
    </row>
    <row r="170" spans="7:13" ht="12.75">
      <c r="G170" s="51"/>
      <c r="H170" s="51"/>
      <c r="I170" s="51"/>
      <c r="J170" s="51"/>
      <c r="K170" s="51"/>
      <c r="M170" s="1"/>
    </row>
    <row r="171" spans="7:13" ht="12.75">
      <c r="G171" s="51"/>
      <c r="H171" s="51"/>
      <c r="I171" s="51"/>
      <c r="J171" s="51"/>
      <c r="K171" s="51"/>
      <c r="M171" s="1"/>
    </row>
    <row r="172" spans="7:13" ht="12.75">
      <c r="G172" s="51"/>
      <c r="H172" s="51"/>
      <c r="I172" s="51"/>
      <c r="J172" s="51"/>
      <c r="K172" s="51"/>
      <c r="M172" s="1"/>
    </row>
    <row r="173" spans="7:13" ht="12.75">
      <c r="G173" s="51"/>
      <c r="H173" s="51"/>
      <c r="I173" s="51"/>
      <c r="J173" s="51"/>
      <c r="K173" s="51"/>
      <c r="M173" s="1"/>
    </row>
    <row r="174" spans="7:13" ht="12.75">
      <c r="G174" s="51"/>
      <c r="H174" s="51"/>
      <c r="I174" s="51"/>
      <c r="J174" s="51"/>
      <c r="K174" s="51"/>
      <c r="M174" s="1"/>
    </row>
    <row r="175" spans="7:13" ht="12.75">
      <c r="G175" s="51"/>
      <c r="H175" s="51"/>
      <c r="I175" s="51"/>
      <c r="J175" s="51"/>
      <c r="K175" s="51"/>
      <c r="M175" s="1"/>
    </row>
    <row r="176" spans="7:13" ht="12.75">
      <c r="G176" s="51"/>
      <c r="H176" s="51"/>
      <c r="I176" s="51"/>
      <c r="J176" s="51"/>
      <c r="K176" s="51"/>
      <c r="M176" s="1"/>
    </row>
    <row r="177" spans="7:13" ht="12.75">
      <c r="G177" s="51"/>
      <c r="H177" s="51"/>
      <c r="I177" s="51"/>
      <c r="J177" s="51"/>
      <c r="K177" s="51"/>
      <c r="M177" s="1"/>
    </row>
    <row r="178" spans="7:13" ht="12.75">
      <c r="G178" s="51"/>
      <c r="H178" s="51"/>
      <c r="I178" s="51"/>
      <c r="J178" s="51"/>
      <c r="K178" s="51"/>
      <c r="M178" s="1"/>
    </row>
    <row r="179" spans="7:13" ht="12.75">
      <c r="G179" s="51"/>
      <c r="H179" s="51"/>
      <c r="I179" s="51"/>
      <c r="J179" s="51"/>
      <c r="K179" s="51"/>
      <c r="M179" s="1"/>
    </row>
    <row r="180" spans="7:13" ht="12.75">
      <c r="G180" s="51"/>
      <c r="H180" s="51"/>
      <c r="I180" s="51"/>
      <c r="J180" s="51"/>
      <c r="K180" s="51"/>
      <c r="M180" s="1"/>
    </row>
    <row r="181" spans="7:13" ht="12.75">
      <c r="G181" s="51"/>
      <c r="H181" s="51"/>
      <c r="I181" s="51"/>
      <c r="J181" s="51"/>
      <c r="K181" s="51"/>
      <c r="M181" s="1"/>
    </row>
    <row r="182" spans="7:13" ht="12.75">
      <c r="G182" s="51"/>
      <c r="H182" s="51"/>
      <c r="I182" s="51"/>
      <c r="J182" s="51"/>
      <c r="K182" s="51"/>
      <c r="M182" s="1"/>
    </row>
    <row r="183" spans="7:13" ht="12.75">
      <c r="G183" s="51"/>
      <c r="H183" s="51"/>
      <c r="I183" s="51"/>
      <c r="J183" s="51"/>
      <c r="K183" s="51"/>
      <c r="M183" s="1"/>
    </row>
    <row r="184" spans="7:13" ht="12.75">
      <c r="G184" s="51"/>
      <c r="H184" s="51"/>
      <c r="I184" s="51"/>
      <c r="J184" s="51"/>
      <c r="K184" s="51"/>
      <c r="M184" s="1"/>
    </row>
    <row r="185" spans="7:13" ht="12.75">
      <c r="G185" s="51"/>
      <c r="H185" s="51"/>
      <c r="I185" s="51"/>
      <c r="J185" s="51"/>
      <c r="K185" s="51"/>
      <c r="M185" s="1"/>
    </row>
    <row r="186" spans="7:13" ht="12.75">
      <c r="G186" s="51"/>
      <c r="H186" s="51"/>
      <c r="I186" s="51"/>
      <c r="J186" s="51"/>
      <c r="K186" s="51"/>
      <c r="M186" s="1"/>
    </row>
    <row r="187" spans="7:13" ht="12.75">
      <c r="G187" s="51"/>
      <c r="H187" s="51"/>
      <c r="I187" s="51"/>
      <c r="J187" s="51"/>
      <c r="K187" s="51"/>
      <c r="M187" s="1"/>
    </row>
    <row r="188" spans="7:13" ht="12.75">
      <c r="G188" s="51"/>
      <c r="H188" s="51"/>
      <c r="I188" s="51"/>
      <c r="J188" s="51"/>
      <c r="K188" s="51"/>
      <c r="M188" s="1"/>
    </row>
    <row r="189" spans="7:13" ht="12.75">
      <c r="G189" s="51"/>
      <c r="H189" s="51"/>
      <c r="I189" s="51"/>
      <c r="J189" s="51"/>
      <c r="K189" s="51"/>
      <c r="M189" s="1"/>
    </row>
    <row r="190" spans="7:13" ht="12.75">
      <c r="G190" s="51"/>
      <c r="H190" s="51"/>
      <c r="I190" s="51"/>
      <c r="J190" s="51"/>
      <c r="K190" s="51"/>
      <c r="M190" s="1"/>
    </row>
    <row r="191" spans="7:13" ht="12.75">
      <c r="G191" s="51"/>
      <c r="H191" s="51"/>
      <c r="I191" s="51"/>
      <c r="J191" s="51"/>
      <c r="K191" s="51"/>
      <c r="M191" s="1"/>
    </row>
    <row r="192" spans="7:13" ht="12.75">
      <c r="G192" s="51"/>
      <c r="H192" s="51"/>
      <c r="I192" s="51"/>
      <c r="J192" s="51"/>
      <c r="K192" s="51"/>
      <c r="M192" s="1"/>
    </row>
    <row r="193" spans="7:13" ht="12.75">
      <c r="G193" s="51"/>
      <c r="H193" s="51"/>
      <c r="I193" s="51"/>
      <c r="J193" s="51"/>
      <c r="K193" s="51"/>
      <c r="M193" s="1"/>
    </row>
    <row r="194" spans="7:13" ht="12.75">
      <c r="G194" s="51"/>
      <c r="H194" s="51"/>
      <c r="I194" s="51"/>
      <c r="J194" s="51"/>
      <c r="K194" s="51"/>
      <c r="M194" s="1"/>
    </row>
    <row r="195" spans="7:13" ht="12.75">
      <c r="G195" s="51"/>
      <c r="H195" s="51"/>
      <c r="I195" s="51"/>
      <c r="J195" s="51"/>
      <c r="K195" s="51"/>
      <c r="M195" s="1"/>
    </row>
    <row r="196" spans="7:13" ht="12.75">
      <c r="G196" s="51"/>
      <c r="H196" s="51"/>
      <c r="I196" s="51"/>
      <c r="J196" s="51"/>
      <c r="K196" s="51"/>
      <c r="M196" s="1"/>
    </row>
    <row r="197" spans="7:13" ht="12.75">
      <c r="G197" s="51"/>
      <c r="H197" s="51"/>
      <c r="I197" s="51"/>
      <c r="J197" s="51"/>
      <c r="K197" s="51"/>
      <c r="M197" s="1"/>
    </row>
    <row r="198" spans="7:13" ht="12.75">
      <c r="G198" s="51"/>
      <c r="H198" s="51"/>
      <c r="I198" s="51"/>
      <c r="J198" s="51"/>
      <c r="K198" s="51"/>
      <c r="M198" s="1"/>
    </row>
    <row r="199" spans="7:13" ht="12.75">
      <c r="G199" s="51"/>
      <c r="H199" s="51"/>
      <c r="I199" s="51"/>
      <c r="J199" s="51"/>
      <c r="K199" s="51"/>
      <c r="M199" s="1"/>
    </row>
    <row r="200" spans="7:13" ht="12.75">
      <c r="G200" s="51"/>
      <c r="H200" s="51"/>
      <c r="I200" s="51"/>
      <c r="J200" s="51"/>
      <c r="K200" s="51"/>
      <c r="M200" s="1"/>
    </row>
    <row r="201" spans="7:11" ht="12.75">
      <c r="G201" s="51"/>
      <c r="H201" s="51"/>
      <c r="I201" s="51"/>
      <c r="J201" s="51"/>
      <c r="K201" s="51"/>
    </row>
    <row r="202" spans="7:11" ht="12.75">
      <c r="G202" s="51"/>
      <c r="H202" s="51"/>
      <c r="I202" s="51"/>
      <c r="J202" s="51"/>
      <c r="K202" s="51"/>
    </row>
    <row r="203" spans="7:11" ht="12.75">
      <c r="G203" s="51"/>
      <c r="H203" s="51"/>
      <c r="I203" s="51"/>
      <c r="J203" s="51"/>
      <c r="K203" s="51"/>
    </row>
    <row r="204" spans="7:11" ht="12.75">
      <c r="G204" s="51"/>
      <c r="H204" s="51"/>
      <c r="I204" s="51"/>
      <c r="J204" s="51"/>
      <c r="K204" s="51"/>
    </row>
    <row r="205" spans="7:11" ht="12.75">
      <c r="G205" s="51"/>
      <c r="H205" s="51"/>
      <c r="I205" s="51"/>
      <c r="J205" s="51"/>
      <c r="K205" s="51"/>
    </row>
    <row r="206" spans="7:11" ht="12.75">
      <c r="G206" s="51"/>
      <c r="H206" s="51"/>
      <c r="I206" s="51"/>
      <c r="J206" s="51"/>
      <c r="K206" s="51"/>
    </row>
    <row r="207" spans="7:11" ht="12.75">
      <c r="G207" s="51"/>
      <c r="H207" s="51"/>
      <c r="I207" s="51"/>
      <c r="J207" s="51"/>
      <c r="K207" s="51"/>
    </row>
    <row r="208" spans="7:11" ht="12.75">
      <c r="G208" s="51"/>
      <c r="H208" s="51"/>
      <c r="I208" s="51"/>
      <c r="J208" s="51"/>
      <c r="K208" s="51"/>
    </row>
    <row r="209" spans="7:11" ht="12.75">
      <c r="G209" s="51"/>
      <c r="H209" s="51"/>
      <c r="I209" s="51"/>
      <c r="J209" s="51"/>
      <c r="K209" s="51"/>
    </row>
    <row r="210" spans="7:11" ht="12.75">
      <c r="G210" s="51"/>
      <c r="H210" s="51"/>
      <c r="I210" s="51"/>
      <c r="J210" s="51"/>
      <c r="K210" s="51"/>
    </row>
    <row r="211" spans="7:11" ht="12.75">
      <c r="G211" s="51"/>
      <c r="H211" s="51"/>
      <c r="I211" s="51"/>
      <c r="J211" s="51"/>
      <c r="K211" s="51"/>
    </row>
    <row r="212" spans="7:11" ht="12.75">
      <c r="G212" s="51"/>
      <c r="H212" s="51"/>
      <c r="I212" s="51"/>
      <c r="J212" s="51"/>
      <c r="K212" s="51"/>
    </row>
    <row r="213" spans="7:11" ht="12.75">
      <c r="G213" s="51"/>
      <c r="H213" s="51"/>
      <c r="I213" s="51"/>
      <c r="J213" s="51"/>
      <c r="K213" s="51"/>
    </row>
    <row r="214" spans="7:11" ht="12.75">
      <c r="G214" s="51"/>
      <c r="H214" s="51"/>
      <c r="I214" s="51"/>
      <c r="J214" s="51"/>
      <c r="K214" s="51"/>
    </row>
    <row r="215" spans="7:11" ht="12.75">
      <c r="G215" s="51"/>
      <c r="H215" s="51"/>
      <c r="I215" s="51"/>
      <c r="J215" s="51"/>
      <c r="K215" s="51"/>
    </row>
    <row r="216" spans="7:11" ht="12.75">
      <c r="G216" s="51"/>
      <c r="H216" s="51"/>
      <c r="I216" s="51"/>
      <c r="J216" s="51"/>
      <c r="K216" s="51"/>
    </row>
    <row r="217" spans="7:11" ht="12.75">
      <c r="G217" s="51"/>
      <c r="H217" s="51"/>
      <c r="I217" s="51"/>
      <c r="J217" s="51"/>
      <c r="K217" s="51"/>
    </row>
    <row r="218" spans="7:11" ht="12.75">
      <c r="G218" s="51"/>
      <c r="H218" s="51"/>
      <c r="I218" s="51"/>
      <c r="J218" s="51"/>
      <c r="K218" s="51"/>
    </row>
    <row r="219" spans="7:11" ht="12.75">
      <c r="G219" s="51"/>
      <c r="H219" s="51"/>
      <c r="I219" s="51"/>
      <c r="J219" s="51"/>
      <c r="K219" s="51"/>
    </row>
    <row r="220" spans="7:11" ht="12.75">
      <c r="G220" s="51"/>
      <c r="H220" s="51"/>
      <c r="I220" s="51"/>
      <c r="J220" s="51"/>
      <c r="K220" s="51"/>
    </row>
    <row r="221" spans="7:11" ht="12.75">
      <c r="G221" s="51"/>
      <c r="H221" s="51"/>
      <c r="I221" s="51"/>
      <c r="J221" s="51"/>
      <c r="K221" s="51"/>
    </row>
    <row r="222" spans="7:11" ht="12.75">
      <c r="G222" s="51"/>
      <c r="H222" s="51"/>
      <c r="I222" s="51"/>
      <c r="J222" s="51"/>
      <c r="K222" s="51"/>
    </row>
    <row r="223" spans="7:11" ht="12.75">
      <c r="G223" s="51"/>
      <c r="H223" s="51"/>
      <c r="I223" s="51"/>
      <c r="J223" s="51"/>
      <c r="K223" s="51"/>
    </row>
    <row r="224" spans="7:11" ht="12.75">
      <c r="G224" s="51"/>
      <c r="H224" s="51"/>
      <c r="I224" s="51"/>
      <c r="J224" s="51"/>
      <c r="K224" s="51"/>
    </row>
    <row r="225" spans="7:11" ht="12.75">
      <c r="G225" s="51"/>
      <c r="H225" s="51"/>
      <c r="I225" s="51"/>
      <c r="J225" s="51"/>
      <c r="K225" s="51"/>
    </row>
    <row r="226" spans="7:11" ht="12.75">
      <c r="G226" s="51"/>
      <c r="H226" s="51"/>
      <c r="I226" s="51"/>
      <c r="J226" s="51"/>
      <c r="K226" s="51"/>
    </row>
    <row r="227" spans="7:11" ht="12.75">
      <c r="G227" s="51"/>
      <c r="H227" s="51"/>
      <c r="I227" s="51"/>
      <c r="J227" s="51"/>
      <c r="K227" s="51"/>
    </row>
    <row r="228" spans="7:11" ht="12.75">
      <c r="G228" s="51"/>
      <c r="H228" s="51"/>
      <c r="I228" s="51"/>
      <c r="J228" s="51"/>
      <c r="K228" s="51"/>
    </row>
    <row r="229" spans="7:11" ht="12.75">
      <c r="G229" s="51"/>
      <c r="H229" s="51"/>
      <c r="I229" s="51"/>
      <c r="J229" s="51"/>
      <c r="K229" s="51"/>
    </row>
    <row r="230" spans="7:11" ht="12.75">
      <c r="G230" s="51"/>
      <c r="H230" s="51"/>
      <c r="I230" s="51"/>
      <c r="J230" s="51"/>
      <c r="K230" s="51"/>
    </row>
    <row r="231" spans="7:11" ht="12.75">
      <c r="G231" s="51"/>
      <c r="H231" s="51"/>
      <c r="I231" s="51"/>
      <c r="J231" s="51"/>
      <c r="K231" s="51"/>
    </row>
    <row r="232" spans="7:11" ht="12.75">
      <c r="G232" s="51"/>
      <c r="H232" s="51"/>
      <c r="I232" s="51"/>
      <c r="J232" s="51"/>
      <c r="K232" s="51"/>
    </row>
    <row r="233" spans="7:11" ht="12.75">
      <c r="G233" s="51"/>
      <c r="H233" s="51"/>
      <c r="I233" s="51"/>
      <c r="J233" s="51"/>
      <c r="K233" s="51"/>
    </row>
    <row r="234" spans="7:11" ht="12.75">
      <c r="G234" s="51"/>
      <c r="H234" s="51"/>
      <c r="I234" s="51"/>
      <c r="J234" s="51"/>
      <c r="K234" s="51"/>
    </row>
    <row r="235" spans="7:11" ht="12.75">
      <c r="G235" s="51"/>
      <c r="H235" s="51"/>
      <c r="I235" s="51"/>
      <c r="J235" s="51"/>
      <c r="K235" s="51"/>
    </row>
    <row r="236" spans="7:11" ht="12.75">
      <c r="G236" s="51"/>
      <c r="H236" s="51"/>
      <c r="I236" s="51"/>
      <c r="J236" s="51"/>
      <c r="K236" s="51"/>
    </row>
    <row r="237" spans="7:11" ht="12.75">
      <c r="G237" s="51"/>
      <c r="H237" s="51"/>
      <c r="I237" s="51"/>
      <c r="J237" s="51"/>
      <c r="K237" s="51"/>
    </row>
    <row r="238" spans="7:11" ht="12.75">
      <c r="G238" s="51"/>
      <c r="H238" s="51"/>
      <c r="I238" s="51"/>
      <c r="J238" s="51"/>
      <c r="K238" s="51"/>
    </row>
    <row r="239" spans="7:11" ht="12.75">
      <c r="G239" s="51"/>
      <c r="H239" s="51"/>
      <c r="I239" s="51"/>
      <c r="J239" s="51"/>
      <c r="K239" s="51"/>
    </row>
    <row r="240" spans="7:11" ht="12.75">
      <c r="G240" s="51"/>
      <c r="H240" s="51"/>
      <c r="I240" s="51"/>
      <c r="J240" s="51"/>
      <c r="K240" s="51"/>
    </row>
    <row r="241" spans="7:11" ht="12.75">
      <c r="G241" s="51"/>
      <c r="H241" s="51"/>
      <c r="I241" s="51"/>
      <c r="J241" s="51"/>
      <c r="K241" s="51"/>
    </row>
    <row r="242" spans="7:11" ht="12.75">
      <c r="G242" s="51"/>
      <c r="H242" s="51"/>
      <c r="I242" s="51"/>
      <c r="J242" s="51"/>
      <c r="K242" s="51"/>
    </row>
    <row r="243" spans="7:11" ht="12.75">
      <c r="G243" s="51"/>
      <c r="H243" s="51"/>
      <c r="I243" s="51"/>
      <c r="J243" s="51"/>
      <c r="K243" s="51"/>
    </row>
    <row r="244" spans="7:11" ht="12.75">
      <c r="G244" s="51"/>
      <c r="H244" s="51"/>
      <c r="I244" s="51"/>
      <c r="J244" s="51"/>
      <c r="K244" s="51"/>
    </row>
    <row r="245" spans="7:11" ht="12.75">
      <c r="G245" s="51"/>
      <c r="H245" s="51"/>
      <c r="I245" s="51"/>
      <c r="J245" s="51"/>
      <c r="K245" s="51"/>
    </row>
    <row r="246" spans="7:11" ht="12.75">
      <c r="G246" s="51"/>
      <c r="H246" s="51"/>
      <c r="I246" s="51"/>
      <c r="J246" s="51"/>
      <c r="K246" s="51"/>
    </row>
    <row r="247" spans="7:11" ht="12.75">
      <c r="G247" s="51"/>
      <c r="H247" s="51"/>
      <c r="I247" s="51"/>
      <c r="J247" s="51"/>
      <c r="K247" s="51"/>
    </row>
    <row r="248" spans="7:11" ht="12.75">
      <c r="G248" s="51"/>
      <c r="H248" s="51"/>
      <c r="I248" s="51"/>
      <c r="J248" s="51"/>
      <c r="K248" s="51"/>
    </row>
    <row r="249" spans="7:11" ht="12.75">
      <c r="G249" s="51"/>
      <c r="H249" s="51"/>
      <c r="I249" s="51"/>
      <c r="J249" s="51"/>
      <c r="K249" s="51"/>
    </row>
    <row r="250" spans="7:11" ht="12.75">
      <c r="G250" s="51"/>
      <c r="H250" s="51"/>
      <c r="I250" s="51"/>
      <c r="J250" s="51"/>
      <c r="K250" s="51"/>
    </row>
    <row r="251" spans="7:11" ht="12.75">
      <c r="G251" s="51"/>
      <c r="H251" s="51"/>
      <c r="I251" s="51"/>
      <c r="J251" s="51"/>
      <c r="K251" s="51"/>
    </row>
    <row r="252" spans="7:11" ht="12.75">
      <c r="G252" s="51"/>
      <c r="H252" s="51"/>
      <c r="I252" s="51"/>
      <c r="J252" s="51"/>
      <c r="K252" s="51"/>
    </row>
    <row r="253" spans="7:11" ht="12.75">
      <c r="G253" s="51"/>
      <c r="H253" s="51"/>
      <c r="I253" s="51"/>
      <c r="J253" s="51"/>
      <c r="K253" s="51"/>
    </row>
    <row r="254" spans="7:11" ht="12.75">
      <c r="G254" s="51"/>
      <c r="H254" s="51"/>
      <c r="I254" s="51"/>
      <c r="J254" s="51"/>
      <c r="K254" s="51"/>
    </row>
    <row r="255" spans="7:11" ht="12.75">
      <c r="G255" s="51"/>
      <c r="H255" s="51"/>
      <c r="I255" s="51"/>
      <c r="J255" s="51"/>
      <c r="K255" s="51"/>
    </row>
    <row r="256" spans="7:11" ht="12.75">
      <c r="G256" s="51"/>
      <c r="H256" s="51"/>
      <c r="I256" s="51"/>
      <c r="J256" s="51"/>
      <c r="K256" s="51"/>
    </row>
    <row r="257" spans="7:11" ht="12.75">
      <c r="G257" s="51"/>
      <c r="H257" s="51"/>
      <c r="I257" s="51"/>
      <c r="J257" s="51"/>
      <c r="K257" s="51"/>
    </row>
    <row r="258" spans="7:11" ht="12.75">
      <c r="G258" s="51"/>
      <c r="H258" s="51"/>
      <c r="I258" s="51"/>
      <c r="J258" s="51"/>
      <c r="K258" s="51"/>
    </row>
    <row r="259" spans="7:11" ht="12.75">
      <c r="G259" s="51"/>
      <c r="H259" s="51"/>
      <c r="I259" s="51"/>
      <c r="J259" s="51"/>
      <c r="K259" s="51"/>
    </row>
    <row r="260" spans="7:11" ht="12.75">
      <c r="G260" s="51"/>
      <c r="H260" s="51"/>
      <c r="I260" s="51"/>
      <c r="J260" s="51"/>
      <c r="K260" s="51"/>
    </row>
    <row r="261" spans="7:11" ht="12.75">
      <c r="G261" s="51"/>
      <c r="H261" s="51"/>
      <c r="I261" s="51"/>
      <c r="J261" s="51"/>
      <c r="K261" s="51"/>
    </row>
    <row r="262" spans="7:11" ht="12.75">
      <c r="G262" s="51"/>
      <c r="H262" s="51"/>
      <c r="I262" s="51"/>
      <c r="J262" s="51"/>
      <c r="K262" s="51"/>
    </row>
    <row r="263" spans="7:11" ht="12.75">
      <c r="G263" s="51"/>
      <c r="H263" s="51"/>
      <c r="I263" s="51"/>
      <c r="J263" s="51"/>
      <c r="K263" s="51"/>
    </row>
    <row r="264" spans="7:11" ht="12.75">
      <c r="G264" s="51"/>
      <c r="H264" s="51"/>
      <c r="I264" s="51"/>
      <c r="J264" s="51"/>
      <c r="K264" s="51"/>
    </row>
    <row r="265" spans="7:11" ht="12.75">
      <c r="G265" s="51"/>
      <c r="H265" s="51"/>
      <c r="I265" s="51"/>
      <c r="J265" s="51"/>
      <c r="K265" s="51"/>
    </row>
    <row r="266" spans="7:11" ht="12.75">
      <c r="G266" s="51"/>
      <c r="H266" s="51"/>
      <c r="I266" s="51"/>
      <c r="J266" s="51"/>
      <c r="K266" s="51"/>
    </row>
    <row r="267" spans="7:11" ht="12.75">
      <c r="G267" s="51"/>
      <c r="H267" s="51"/>
      <c r="I267" s="51"/>
      <c r="J267" s="51"/>
      <c r="K267" s="51"/>
    </row>
    <row r="268" spans="7:11" ht="12.75">
      <c r="G268" s="51"/>
      <c r="H268" s="51"/>
      <c r="I268" s="51"/>
      <c r="J268" s="51"/>
      <c r="K268" s="51"/>
    </row>
    <row r="269" spans="7:11" ht="12.75">
      <c r="G269" s="51"/>
      <c r="H269" s="51"/>
      <c r="I269" s="51"/>
      <c r="J269" s="51"/>
      <c r="K269" s="51"/>
    </row>
    <row r="270" spans="7:11" ht="12.75">
      <c r="G270" s="51"/>
      <c r="H270" s="51"/>
      <c r="I270" s="51"/>
      <c r="J270" s="51"/>
      <c r="K270" s="51"/>
    </row>
    <row r="271" spans="7:11" ht="12.75">
      <c r="G271" s="51"/>
      <c r="H271" s="51"/>
      <c r="I271" s="51"/>
      <c r="J271" s="51"/>
      <c r="K271" s="51"/>
    </row>
    <row r="272" spans="7:11" ht="12.75">
      <c r="G272" s="51"/>
      <c r="H272" s="51"/>
      <c r="I272" s="51"/>
      <c r="J272" s="51"/>
      <c r="K272" s="51"/>
    </row>
    <row r="273" spans="7:11" ht="12.75">
      <c r="G273" s="51"/>
      <c r="H273" s="51"/>
      <c r="I273" s="51"/>
      <c r="J273" s="51"/>
      <c r="K273" s="51"/>
    </row>
    <row r="274" spans="7:11" ht="12.75">
      <c r="G274" s="51"/>
      <c r="H274" s="51"/>
      <c r="I274" s="51"/>
      <c r="J274" s="51"/>
      <c r="K274" s="51"/>
    </row>
    <row r="275" spans="7:11" ht="12.75">
      <c r="G275" s="51"/>
      <c r="H275" s="51"/>
      <c r="I275" s="51"/>
      <c r="J275" s="51"/>
      <c r="K275" s="51"/>
    </row>
    <row r="276" spans="7:11" ht="12.75">
      <c r="G276" s="51"/>
      <c r="H276" s="51"/>
      <c r="I276" s="51"/>
      <c r="J276" s="51"/>
      <c r="K276" s="51"/>
    </row>
    <row r="277" spans="7:11" ht="12.75">
      <c r="G277" s="51"/>
      <c r="H277" s="51"/>
      <c r="I277" s="51"/>
      <c r="J277" s="51"/>
      <c r="K277" s="51"/>
    </row>
    <row r="278" spans="7:11" ht="12.75">
      <c r="G278" s="51"/>
      <c r="H278" s="51"/>
      <c r="I278" s="51"/>
      <c r="J278" s="51"/>
      <c r="K278" s="51"/>
    </row>
    <row r="279" spans="7:11" ht="12.75">
      <c r="G279" s="51"/>
      <c r="H279" s="51"/>
      <c r="I279" s="51"/>
      <c r="J279" s="51"/>
      <c r="K279" s="51"/>
    </row>
    <row r="280" spans="7:11" ht="12.75">
      <c r="G280" s="51"/>
      <c r="H280" s="51"/>
      <c r="I280" s="51"/>
      <c r="J280" s="51"/>
      <c r="K280" s="51"/>
    </row>
    <row r="281" spans="7:11" ht="12.75">
      <c r="G281" s="51"/>
      <c r="H281" s="51"/>
      <c r="I281" s="51"/>
      <c r="J281" s="51"/>
      <c r="K281" s="51"/>
    </row>
    <row r="282" spans="7:11" ht="12.75">
      <c r="G282" s="51"/>
      <c r="H282" s="51"/>
      <c r="I282" s="51"/>
      <c r="J282" s="51"/>
      <c r="K282" s="51"/>
    </row>
    <row r="283" spans="7:11" ht="12.75">
      <c r="G283" s="51"/>
      <c r="H283" s="51"/>
      <c r="I283" s="51"/>
      <c r="J283" s="51"/>
      <c r="K283" s="51"/>
    </row>
    <row r="284" spans="7:11" ht="12.75">
      <c r="G284" s="51"/>
      <c r="H284" s="51"/>
      <c r="I284" s="51"/>
      <c r="J284" s="51"/>
      <c r="K284" s="51"/>
    </row>
    <row r="285" spans="7:11" ht="12.75">
      <c r="G285" s="51"/>
      <c r="H285" s="51"/>
      <c r="I285" s="51"/>
      <c r="J285" s="51"/>
      <c r="K285" s="51"/>
    </row>
    <row r="286" spans="7:11" ht="12.75">
      <c r="G286" s="51"/>
      <c r="H286" s="51"/>
      <c r="I286" s="51"/>
      <c r="J286" s="51"/>
      <c r="K286" s="51"/>
    </row>
    <row r="287" spans="7:11" ht="12.75">
      <c r="G287" s="51"/>
      <c r="H287" s="51"/>
      <c r="I287" s="51"/>
      <c r="J287" s="51"/>
      <c r="K287" s="51"/>
    </row>
    <row r="288" spans="7:11" ht="12.75">
      <c r="G288" s="51"/>
      <c r="H288" s="51"/>
      <c r="I288" s="51"/>
      <c r="J288" s="51"/>
      <c r="K288" s="51"/>
    </row>
    <row r="289" spans="7:11" ht="12.75">
      <c r="G289" s="51"/>
      <c r="H289" s="51"/>
      <c r="I289" s="51"/>
      <c r="J289" s="51"/>
      <c r="K289" s="51"/>
    </row>
    <row r="290" spans="7:11" ht="12.75">
      <c r="G290" s="51"/>
      <c r="H290" s="51"/>
      <c r="I290" s="51"/>
      <c r="J290" s="51"/>
      <c r="K290" s="51"/>
    </row>
    <row r="291" spans="7:11" ht="12.75">
      <c r="G291" s="51"/>
      <c r="H291" s="51"/>
      <c r="I291" s="51"/>
      <c r="J291" s="51"/>
      <c r="K291" s="51"/>
    </row>
    <row r="292" spans="7:11" ht="12.75">
      <c r="G292" s="51"/>
      <c r="H292" s="51"/>
      <c r="I292" s="51"/>
      <c r="J292" s="51"/>
      <c r="K292" s="51"/>
    </row>
    <row r="293" spans="7:11" ht="12.75">
      <c r="G293" s="51"/>
      <c r="H293" s="51"/>
      <c r="I293" s="51"/>
      <c r="J293" s="51"/>
      <c r="K293" s="51"/>
    </row>
    <row r="294" spans="7:11" ht="12.75">
      <c r="G294" s="51"/>
      <c r="H294" s="51"/>
      <c r="I294" s="51"/>
      <c r="J294" s="51"/>
      <c r="K294" s="51"/>
    </row>
    <row r="295" spans="7:11" ht="12.75">
      <c r="G295" s="51"/>
      <c r="H295" s="51"/>
      <c r="I295" s="51"/>
      <c r="J295" s="51"/>
      <c r="K295" s="51"/>
    </row>
    <row r="296" spans="7:11" ht="12.75">
      <c r="G296" s="51"/>
      <c r="H296" s="51"/>
      <c r="I296" s="51"/>
      <c r="J296" s="51"/>
      <c r="K296" s="51"/>
    </row>
    <row r="297" spans="7:11" ht="12.75">
      <c r="G297" s="51"/>
      <c r="H297" s="51"/>
      <c r="I297" s="51"/>
      <c r="J297" s="51"/>
      <c r="K297" s="51"/>
    </row>
    <row r="298" spans="7:11" ht="12.75">
      <c r="G298" s="51"/>
      <c r="H298" s="51"/>
      <c r="I298" s="51"/>
      <c r="J298" s="51"/>
      <c r="K298" s="51"/>
    </row>
    <row r="299" spans="7:11" ht="12.75">
      <c r="G299" s="51"/>
      <c r="H299" s="51"/>
      <c r="I299" s="51"/>
      <c r="J299" s="51"/>
      <c r="K299" s="51"/>
    </row>
    <row r="300" spans="7:11" ht="12.75">
      <c r="G300" s="51"/>
      <c r="H300" s="51"/>
      <c r="I300" s="51"/>
      <c r="J300" s="51"/>
      <c r="K300" s="51"/>
    </row>
    <row r="301" spans="7:11" ht="12.75">
      <c r="G301" s="51"/>
      <c r="H301" s="51"/>
      <c r="I301" s="51"/>
      <c r="J301" s="51"/>
      <c r="K301" s="51"/>
    </row>
    <row r="302" spans="7:11" ht="12.75">
      <c r="G302" s="51"/>
      <c r="H302" s="51"/>
      <c r="I302" s="51"/>
      <c r="J302" s="51"/>
      <c r="K302" s="51"/>
    </row>
    <row r="303" spans="7:11" ht="12.75">
      <c r="G303" s="51"/>
      <c r="H303" s="51"/>
      <c r="I303" s="51"/>
      <c r="J303" s="51"/>
      <c r="K303" s="51"/>
    </row>
    <row r="304" spans="7:11" ht="12.75">
      <c r="G304" s="51"/>
      <c r="H304" s="51"/>
      <c r="I304" s="51"/>
      <c r="J304" s="51"/>
      <c r="K304" s="51"/>
    </row>
    <row r="305" spans="7:11" ht="12.75">
      <c r="G305" s="51"/>
      <c r="H305" s="51"/>
      <c r="I305" s="51"/>
      <c r="J305" s="51"/>
      <c r="K305" s="51"/>
    </row>
    <row r="306" spans="7:11" ht="12.75">
      <c r="G306" s="51"/>
      <c r="H306" s="51"/>
      <c r="I306" s="51"/>
      <c r="J306" s="51"/>
      <c r="K306" s="51"/>
    </row>
    <row r="307" spans="7:11" ht="12.75">
      <c r="G307" s="51"/>
      <c r="H307" s="51"/>
      <c r="I307" s="51"/>
      <c r="J307" s="51"/>
      <c r="K307" s="51"/>
    </row>
    <row r="308" spans="7:11" ht="12.75">
      <c r="G308" s="51"/>
      <c r="H308" s="51"/>
      <c r="I308" s="51"/>
      <c r="J308" s="51"/>
      <c r="K308" s="51"/>
    </row>
    <row r="309" spans="7:11" ht="12.75">
      <c r="G309" s="51"/>
      <c r="H309" s="51"/>
      <c r="I309" s="51"/>
      <c r="J309" s="51"/>
      <c r="K309" s="51"/>
    </row>
    <row r="310" spans="7:11" ht="12.75">
      <c r="G310" s="51"/>
      <c r="H310" s="51"/>
      <c r="I310" s="51"/>
      <c r="J310" s="51"/>
      <c r="K310" s="51"/>
    </row>
    <row r="311" spans="7:11" ht="12.75">
      <c r="G311" s="51"/>
      <c r="H311" s="51"/>
      <c r="I311" s="51"/>
      <c r="J311" s="51"/>
      <c r="K311" s="51"/>
    </row>
    <row r="312" spans="7:11" ht="12.75">
      <c r="G312" s="51"/>
      <c r="H312" s="51"/>
      <c r="I312" s="51"/>
      <c r="J312" s="51"/>
      <c r="K312" s="51"/>
    </row>
    <row r="313" spans="7:11" ht="12.75">
      <c r="G313" s="51"/>
      <c r="H313" s="51"/>
      <c r="I313" s="51"/>
      <c r="J313" s="51"/>
      <c r="K313" s="51"/>
    </row>
    <row r="314" spans="7:11" ht="12.75">
      <c r="G314" s="51"/>
      <c r="H314" s="51"/>
      <c r="I314" s="51"/>
      <c r="J314" s="51"/>
      <c r="K314" s="51"/>
    </row>
    <row r="315" spans="7:11" ht="12.75">
      <c r="G315" s="51"/>
      <c r="H315" s="51"/>
      <c r="I315" s="51"/>
      <c r="J315" s="51"/>
      <c r="K315" s="51"/>
    </row>
    <row r="316" spans="7:11" ht="12.75">
      <c r="G316" s="51"/>
      <c r="H316" s="51"/>
      <c r="I316" s="51"/>
      <c r="J316" s="51"/>
      <c r="K316" s="51"/>
    </row>
    <row r="317" spans="7:11" ht="12.75">
      <c r="G317" s="51"/>
      <c r="H317" s="51"/>
      <c r="I317" s="51"/>
      <c r="J317" s="51"/>
      <c r="K317" s="51"/>
    </row>
    <row r="318" spans="7:11" ht="12.75">
      <c r="G318" s="51"/>
      <c r="H318" s="51"/>
      <c r="I318" s="51"/>
      <c r="J318" s="51"/>
      <c r="K318" s="51"/>
    </row>
    <row r="319" spans="7:11" ht="12.75">
      <c r="G319" s="51"/>
      <c r="H319" s="51"/>
      <c r="I319" s="51"/>
      <c r="J319" s="51"/>
      <c r="K319" s="51"/>
    </row>
    <row r="320" spans="7:11" ht="12.75">
      <c r="G320" s="51"/>
      <c r="H320" s="51"/>
      <c r="I320" s="51"/>
      <c r="J320" s="51"/>
      <c r="K320" s="51"/>
    </row>
    <row r="321" spans="7:11" ht="12.75">
      <c r="G321" s="51"/>
      <c r="H321" s="51"/>
      <c r="I321" s="51"/>
      <c r="J321" s="51"/>
      <c r="K321" s="51"/>
    </row>
    <row r="322" spans="7:11" ht="12.75">
      <c r="G322" s="51"/>
      <c r="H322" s="51"/>
      <c r="I322" s="51"/>
      <c r="J322" s="51"/>
      <c r="K322" s="51"/>
    </row>
    <row r="323" spans="7:11" ht="12.75">
      <c r="G323" s="51"/>
      <c r="H323" s="51"/>
      <c r="I323" s="51"/>
      <c r="J323" s="51"/>
      <c r="K323" s="51"/>
    </row>
    <row r="324" spans="7:11" ht="12.75">
      <c r="G324" s="51"/>
      <c r="H324" s="51"/>
      <c r="I324" s="51"/>
      <c r="J324" s="51"/>
      <c r="K324" s="51"/>
    </row>
    <row r="325" spans="7:11" ht="12.75">
      <c r="G325" s="51"/>
      <c r="H325" s="51"/>
      <c r="I325" s="51"/>
      <c r="J325" s="51"/>
      <c r="K325" s="51"/>
    </row>
    <row r="326" spans="7:11" ht="12.75">
      <c r="G326" s="51"/>
      <c r="H326" s="51"/>
      <c r="I326" s="51"/>
      <c r="J326" s="51"/>
      <c r="K326" s="51"/>
    </row>
    <row r="327" spans="7:11" ht="12.75">
      <c r="G327" s="51"/>
      <c r="H327" s="51"/>
      <c r="I327" s="51"/>
      <c r="J327" s="51"/>
      <c r="K327" s="51"/>
    </row>
    <row r="328" spans="7:11" ht="12.75">
      <c r="G328" s="51"/>
      <c r="H328" s="51"/>
      <c r="I328" s="51"/>
      <c r="J328" s="51"/>
      <c r="K328" s="51"/>
    </row>
    <row r="329" spans="7:11" ht="12.75">
      <c r="G329" s="51"/>
      <c r="H329" s="51"/>
      <c r="I329" s="51"/>
      <c r="J329" s="51"/>
      <c r="K329" s="51"/>
    </row>
    <row r="330" spans="7:11" ht="12.75">
      <c r="G330" s="51"/>
      <c r="H330" s="51"/>
      <c r="I330" s="51"/>
      <c r="J330" s="51"/>
      <c r="K330" s="51"/>
    </row>
    <row r="331" spans="7:11" ht="12.75">
      <c r="G331" s="51"/>
      <c r="H331" s="51"/>
      <c r="I331" s="51"/>
      <c r="J331" s="51"/>
      <c r="K331" s="51"/>
    </row>
    <row r="332" spans="7:11" ht="12.75">
      <c r="G332" s="51"/>
      <c r="H332" s="51"/>
      <c r="I332" s="51"/>
      <c r="J332" s="51"/>
      <c r="K332" s="51"/>
    </row>
    <row r="333" spans="7:11" ht="12.75">
      <c r="G333" s="51"/>
      <c r="H333" s="51"/>
      <c r="I333" s="51"/>
      <c r="J333" s="51"/>
      <c r="K333" s="51"/>
    </row>
    <row r="334" spans="7:11" ht="12.75">
      <c r="G334" s="51"/>
      <c r="H334" s="51"/>
      <c r="I334" s="51"/>
      <c r="J334" s="51"/>
      <c r="K334" s="51"/>
    </row>
    <row r="335" spans="7:11" ht="12.75">
      <c r="G335" s="51"/>
      <c r="H335" s="51"/>
      <c r="I335" s="51"/>
      <c r="J335" s="51"/>
      <c r="K335" s="51"/>
    </row>
    <row r="336" spans="7:11" ht="12.75">
      <c r="G336" s="51"/>
      <c r="H336" s="51"/>
      <c r="I336" s="51"/>
      <c r="J336" s="51"/>
      <c r="K336" s="51"/>
    </row>
    <row r="337" spans="7:11" ht="12.75">
      <c r="G337" s="51"/>
      <c r="H337" s="51"/>
      <c r="I337" s="51"/>
      <c r="J337" s="51"/>
      <c r="K337" s="51"/>
    </row>
    <row r="338" spans="7:11" ht="12.75">
      <c r="G338" s="51"/>
      <c r="H338" s="51"/>
      <c r="I338" s="51"/>
      <c r="J338" s="51"/>
      <c r="K338" s="51"/>
    </row>
    <row r="339" spans="7:11" ht="12.75">
      <c r="G339" s="51"/>
      <c r="H339" s="51"/>
      <c r="I339" s="51"/>
      <c r="J339" s="51"/>
      <c r="K339" s="51"/>
    </row>
    <row r="340" spans="7:11" ht="12.75">
      <c r="G340" s="51"/>
      <c r="H340" s="51"/>
      <c r="I340" s="51"/>
      <c r="J340" s="51"/>
      <c r="K340" s="51"/>
    </row>
    <row r="341" spans="7:11" ht="12.75">
      <c r="G341" s="51"/>
      <c r="H341" s="51"/>
      <c r="I341" s="51"/>
      <c r="J341" s="51"/>
      <c r="K341" s="51"/>
    </row>
    <row r="342" spans="7:11" ht="12.75">
      <c r="G342" s="51"/>
      <c r="H342" s="51"/>
      <c r="I342" s="51"/>
      <c r="J342" s="51"/>
      <c r="K342" s="51"/>
    </row>
    <row r="343" spans="7:11" ht="12.75">
      <c r="G343" s="51"/>
      <c r="H343" s="51"/>
      <c r="I343" s="51"/>
      <c r="J343" s="51"/>
      <c r="K343" s="51"/>
    </row>
    <row r="344" spans="7:11" ht="12.75">
      <c r="G344" s="51"/>
      <c r="H344" s="51"/>
      <c r="I344" s="51"/>
      <c r="J344" s="51"/>
      <c r="K344" s="51"/>
    </row>
    <row r="345" spans="7:11" ht="12.75">
      <c r="G345" s="51"/>
      <c r="H345" s="51"/>
      <c r="I345" s="51"/>
      <c r="J345" s="51"/>
      <c r="K345" s="51"/>
    </row>
    <row r="346" spans="7:11" ht="12.75">
      <c r="G346" s="51"/>
      <c r="H346" s="51"/>
      <c r="I346" s="51"/>
      <c r="J346" s="51"/>
      <c r="K346" s="51"/>
    </row>
    <row r="347" spans="7:11" ht="12.75">
      <c r="G347" s="51"/>
      <c r="H347" s="51"/>
      <c r="I347" s="51"/>
      <c r="J347" s="51"/>
      <c r="K347" s="51"/>
    </row>
    <row r="348" spans="7:11" ht="12.75">
      <c r="G348" s="51"/>
      <c r="H348" s="51"/>
      <c r="I348" s="51"/>
      <c r="J348" s="51"/>
      <c r="K348" s="51"/>
    </row>
    <row r="349" spans="7:11" ht="12.75">
      <c r="G349" s="51"/>
      <c r="H349" s="51"/>
      <c r="I349" s="51"/>
      <c r="J349" s="51"/>
      <c r="K349" s="51"/>
    </row>
    <row r="350" spans="7:11" ht="12.75">
      <c r="G350" s="51"/>
      <c r="H350" s="51"/>
      <c r="I350" s="51"/>
      <c r="J350" s="51"/>
      <c r="K350" s="51"/>
    </row>
    <row r="351" spans="7:11" ht="12.75">
      <c r="G351" s="51"/>
      <c r="H351" s="51"/>
      <c r="I351" s="51"/>
      <c r="J351" s="51"/>
      <c r="K351" s="51"/>
    </row>
    <row r="352" spans="7:11" ht="12.75">
      <c r="G352" s="51"/>
      <c r="H352" s="51"/>
      <c r="I352" s="51"/>
      <c r="J352" s="51"/>
      <c r="K352" s="51"/>
    </row>
    <row r="353" spans="7:11" ht="12.75">
      <c r="G353" s="51"/>
      <c r="H353" s="51"/>
      <c r="I353" s="51"/>
      <c r="J353" s="51"/>
      <c r="K353" s="51"/>
    </row>
    <row r="354" spans="7:11" ht="12.75">
      <c r="G354" s="51"/>
      <c r="H354" s="51"/>
      <c r="I354" s="51"/>
      <c r="J354" s="51"/>
      <c r="K354" s="51"/>
    </row>
    <row r="355" spans="7:11" ht="12.75">
      <c r="G355" s="51"/>
      <c r="H355" s="51"/>
      <c r="I355" s="51"/>
      <c r="J355" s="51"/>
      <c r="K355" s="51"/>
    </row>
    <row r="356" spans="7:11" ht="12.75">
      <c r="G356" s="51"/>
      <c r="H356" s="51"/>
      <c r="I356" s="51"/>
      <c r="J356" s="51"/>
      <c r="K356" s="51"/>
    </row>
    <row r="357" spans="7:11" ht="12.75">
      <c r="G357" s="51"/>
      <c r="H357" s="51"/>
      <c r="I357" s="51"/>
      <c r="J357" s="51"/>
      <c r="K357" s="51"/>
    </row>
    <row r="358" spans="7:11" ht="12.75">
      <c r="G358" s="51"/>
      <c r="H358" s="51"/>
      <c r="I358" s="51"/>
      <c r="J358" s="51"/>
      <c r="K358" s="51"/>
    </row>
    <row r="359" spans="7:11" ht="12.75">
      <c r="G359" s="51"/>
      <c r="H359" s="51"/>
      <c r="I359" s="51"/>
      <c r="J359" s="51"/>
      <c r="K359" s="51"/>
    </row>
    <row r="360" spans="7:11" ht="12.75">
      <c r="G360" s="51"/>
      <c r="H360" s="51"/>
      <c r="I360" s="51"/>
      <c r="J360" s="51"/>
      <c r="K360" s="51"/>
    </row>
    <row r="361" spans="7:11" ht="12.75">
      <c r="G361" s="51"/>
      <c r="H361" s="51"/>
      <c r="I361" s="51"/>
      <c r="J361" s="51"/>
      <c r="K361" s="51"/>
    </row>
    <row r="362" spans="7:11" ht="12.75">
      <c r="G362" s="51"/>
      <c r="H362" s="51"/>
      <c r="I362" s="51"/>
      <c r="J362" s="51"/>
      <c r="K362" s="51"/>
    </row>
    <row r="363" spans="7:11" ht="12.75">
      <c r="G363" s="51"/>
      <c r="H363" s="51"/>
      <c r="I363" s="51"/>
      <c r="J363" s="51"/>
      <c r="K363" s="51"/>
    </row>
    <row r="364" spans="7:11" ht="12.75">
      <c r="G364" s="51"/>
      <c r="H364" s="51"/>
      <c r="I364" s="51"/>
      <c r="J364" s="51"/>
      <c r="K364" s="51"/>
    </row>
    <row r="365" spans="7:11" ht="12.75">
      <c r="G365" s="51"/>
      <c r="H365" s="51"/>
      <c r="I365" s="51"/>
      <c r="J365" s="51"/>
      <c r="K365" s="51"/>
    </row>
    <row r="366" spans="7:11" ht="12.75">
      <c r="G366" s="51"/>
      <c r="H366" s="51"/>
      <c r="I366" s="51"/>
      <c r="J366" s="51"/>
      <c r="K366" s="51"/>
    </row>
    <row r="367" spans="7:11" ht="12.75">
      <c r="G367" s="51"/>
      <c r="H367" s="51"/>
      <c r="I367" s="51"/>
      <c r="J367" s="51"/>
      <c r="K367" s="51"/>
    </row>
    <row r="368" spans="7:11" ht="12.75">
      <c r="G368" s="51"/>
      <c r="H368" s="51"/>
      <c r="I368" s="51"/>
      <c r="J368" s="51"/>
      <c r="K368" s="51"/>
    </row>
    <row r="369" spans="7:11" ht="12.75">
      <c r="G369" s="51"/>
      <c r="H369" s="51"/>
      <c r="I369" s="51"/>
      <c r="J369" s="51"/>
      <c r="K369" s="51"/>
    </row>
    <row r="370" spans="7:11" ht="12.75">
      <c r="G370" s="51"/>
      <c r="H370" s="51"/>
      <c r="I370" s="51"/>
      <c r="J370" s="51"/>
      <c r="K370" s="51"/>
    </row>
    <row r="371" spans="7:11" ht="12.75">
      <c r="G371" s="51"/>
      <c r="H371" s="51"/>
      <c r="I371" s="51"/>
      <c r="J371" s="51"/>
      <c r="K371" s="51"/>
    </row>
    <row r="372" spans="7:11" ht="12.75">
      <c r="G372" s="51"/>
      <c r="H372" s="51"/>
      <c r="I372" s="51"/>
      <c r="J372" s="51"/>
      <c r="K372" s="51"/>
    </row>
    <row r="373" spans="7:11" ht="12.75">
      <c r="G373" s="51"/>
      <c r="H373" s="51"/>
      <c r="I373" s="51"/>
      <c r="J373" s="51"/>
      <c r="K373" s="51"/>
    </row>
    <row r="374" spans="7:11" ht="12.75">
      <c r="G374" s="51"/>
      <c r="H374" s="51"/>
      <c r="I374" s="51"/>
      <c r="J374" s="51"/>
      <c r="K374" s="51"/>
    </row>
    <row r="375" spans="7:11" ht="12.75">
      <c r="G375" s="51"/>
      <c r="H375" s="51"/>
      <c r="I375" s="51"/>
      <c r="J375" s="51"/>
      <c r="K375" s="51"/>
    </row>
    <row r="376" spans="7:11" ht="12.75">
      <c r="G376" s="51"/>
      <c r="H376" s="51"/>
      <c r="I376" s="51"/>
      <c r="J376" s="51"/>
      <c r="K376" s="51"/>
    </row>
    <row r="377" spans="7:11" ht="12.75">
      <c r="G377" s="51"/>
      <c r="H377" s="51"/>
      <c r="I377" s="51"/>
      <c r="J377" s="51"/>
      <c r="K377" s="51"/>
    </row>
    <row r="378" spans="7:11" ht="12.75">
      <c r="G378" s="51"/>
      <c r="H378" s="51"/>
      <c r="I378" s="51"/>
      <c r="J378" s="51"/>
      <c r="K378" s="51"/>
    </row>
    <row r="379" spans="7:11" ht="12.75">
      <c r="G379" s="51"/>
      <c r="H379" s="51"/>
      <c r="I379" s="51"/>
      <c r="J379" s="51"/>
      <c r="K379" s="51"/>
    </row>
    <row r="380" spans="7:11" ht="12.75">
      <c r="G380" s="51"/>
      <c r="H380" s="51"/>
      <c r="I380" s="51"/>
      <c r="J380" s="51"/>
      <c r="K380" s="51"/>
    </row>
    <row r="381" spans="7:11" ht="12.75">
      <c r="G381" s="51"/>
      <c r="H381" s="51"/>
      <c r="I381" s="51"/>
      <c r="J381" s="51"/>
      <c r="K381" s="51"/>
    </row>
    <row r="382" spans="7:11" ht="12.75">
      <c r="G382" s="51"/>
      <c r="H382" s="51"/>
      <c r="I382" s="51"/>
      <c r="J382" s="51"/>
      <c r="K382" s="51"/>
    </row>
    <row r="383" spans="7:11" ht="12.75">
      <c r="G383" s="51"/>
      <c r="H383" s="51"/>
      <c r="I383" s="51"/>
      <c r="J383" s="51"/>
      <c r="K383" s="51"/>
    </row>
    <row r="384" spans="7:11" ht="12.75">
      <c r="G384" s="51"/>
      <c r="H384" s="51"/>
      <c r="I384" s="51"/>
      <c r="J384" s="51"/>
      <c r="K384" s="51"/>
    </row>
    <row r="385" spans="7:11" ht="12.75">
      <c r="G385" s="51"/>
      <c r="H385" s="51"/>
      <c r="I385" s="51"/>
      <c r="J385" s="51"/>
      <c r="K385" s="51"/>
    </row>
    <row r="386" spans="7:11" ht="12.75">
      <c r="G386" s="51"/>
      <c r="H386" s="51"/>
      <c r="I386" s="51"/>
      <c r="J386" s="51"/>
      <c r="K386" s="51"/>
    </row>
    <row r="387" spans="7:11" ht="12.75">
      <c r="G387" s="51"/>
      <c r="H387" s="51"/>
      <c r="I387" s="51"/>
      <c r="J387" s="51"/>
      <c r="K387" s="51"/>
    </row>
    <row r="388" spans="7:11" ht="12.75">
      <c r="G388" s="51"/>
      <c r="H388" s="51"/>
      <c r="I388" s="51"/>
      <c r="J388" s="51"/>
      <c r="K388" s="51"/>
    </row>
    <row r="389" spans="7:11" ht="12.75">
      <c r="G389" s="51"/>
      <c r="H389" s="51"/>
      <c r="I389" s="51"/>
      <c r="J389" s="51"/>
      <c r="K389" s="51"/>
    </row>
    <row r="390" spans="7:11" ht="12.75">
      <c r="G390" s="51"/>
      <c r="H390" s="51"/>
      <c r="I390" s="51"/>
      <c r="J390" s="51"/>
      <c r="K390" s="51"/>
    </row>
    <row r="391" spans="7:11" ht="12.75">
      <c r="G391" s="51"/>
      <c r="H391" s="51"/>
      <c r="I391" s="51"/>
      <c r="J391" s="51"/>
      <c r="K391" s="51"/>
    </row>
    <row r="392" spans="7:11" ht="12.75">
      <c r="G392" s="51"/>
      <c r="H392" s="51"/>
      <c r="I392" s="51"/>
      <c r="J392" s="51"/>
      <c r="K392" s="51"/>
    </row>
  </sheetData>
  <sortState ref="N7:P15">
    <sortCondition sortBy="value" ref="N7:N15"/>
  </sortState>
  <mergeCells count="1">
    <mergeCell ref="C2:E3"/>
  </mergeCells>
  <pageMargins left="0.5" right="0.5" top="1" bottom="0.5" header="0.5" footer="0.5"/>
  <pageSetup orientation="landscape" paperSize="1" r:id="rId1"/>
  <headerFooter alignWithMargins="0">
    <oddHeader>&amp;CSteamboat</oddHeader>
    <oddFooter>&amp;L2009&amp;RFlatland Ski Association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E1F5E5D-5E72-442D-926C-383035CD9C8B}">
  <sheetPr codeName="Sheet1"/>
  <dimension ref="A1:G102"/>
  <sheetViews>
    <sheetView workbookViewId="0" topLeftCell="A1">
      <pane ySplit="3" topLeftCell="A4" activePane="bottomLeft" state="frozen"/>
      <selection pane="topLeft" activeCell="A1" sqref="A1"/>
      <selection pane="bottomLeft" activeCell="A1" sqref="A1"/>
    </sheetView>
  </sheetViews>
  <sheetFormatPr defaultRowHeight="12.75"/>
  <cols>
    <col min="2" max="2" width="7.142857142857143" style="1" bestFit="1" customWidth="1"/>
    <col min="3" max="3" width="4.142857142857143" style="1" bestFit="1" customWidth="1"/>
    <col min="4" max="4" width="7.285714285714286" style="1" bestFit="1" customWidth="1"/>
    <col min="5" max="5" width="7" style="1" bestFit="1" customWidth="1"/>
    <col min="6" max="6" width="19.714285714285715" bestFit="1" customWidth="1"/>
    <col min="7" max="7" width="4" bestFit="1" customWidth="1"/>
  </cols>
  <sheetData>
    <row r="1" spans="1:7" ht="15.75">
      <c r="A1" s="22" t="s">
        <v>44</v>
      </c>
      <c r="G1">
        <v>104</v>
      </c>
    </row>
    <row r="2" spans="1:1" ht="12.75">
      <c r="A2" s="1"/>
    </row>
    <row r="3" spans="1:6" ht="12.75">
      <c r="A3" s="23" t="s">
        <v>62</v>
      </c>
      <c r="B3" s="23" t="s">
        <v>15</v>
      </c>
      <c r="C3" s="24" t="s">
        <v>17</v>
      </c>
      <c r="D3" s="23" t="s">
        <v>18</v>
      </c>
      <c r="E3" s="23" t="s">
        <v>19</v>
      </c>
      <c r="F3" s="7" t="s">
        <v>20</v>
      </c>
    </row>
    <row r="4" spans="1:1" ht="12.75">
      <c r="A4" s="1"/>
    </row>
    <row r="5" spans="1:6" ht="12.75">
      <c r="A5" t="s">
        <v>102</v>
      </c>
      <c r="B5" s="1">
        <v>1</v>
      </c>
      <c r="C5" s="1">
        <v>122</v>
      </c>
      <c r="D5" s="1" t="s">
        <v>75</v>
      </c>
      <c r="E5" s="1" t="s">
        <v>160</v>
      </c>
      <c r="F5" t="s">
        <v>758</v>
      </c>
    </row>
    <row r="6" spans="1:6" ht="12.75">
      <c r="A6" t="s">
        <v>102</v>
      </c>
      <c r="B6" s="1">
        <v>2</v>
      </c>
      <c r="C6" s="1">
        <v>123</v>
      </c>
      <c r="D6" s="1" t="s">
        <v>75</v>
      </c>
      <c r="E6" s="1" t="s">
        <v>160</v>
      </c>
      <c r="F6" t="s">
        <v>759</v>
      </c>
    </row>
    <row r="8" spans="1:6" ht="12.75">
      <c r="A8" t="s">
        <v>102</v>
      </c>
      <c r="B8" s="1">
        <v>1</v>
      </c>
      <c r="C8" s="1">
        <v>124</v>
      </c>
      <c r="D8" s="1" t="s">
        <v>76</v>
      </c>
      <c r="E8" s="1" t="s">
        <v>156</v>
      </c>
      <c r="F8" t="s">
        <v>761</v>
      </c>
    </row>
    <row r="10" spans="1:6" ht="12.75">
      <c r="A10" t="s">
        <v>102</v>
      </c>
      <c r="B10" s="1">
        <v>1</v>
      </c>
      <c r="C10" s="1">
        <v>128</v>
      </c>
      <c r="D10" s="1" t="s">
        <v>77</v>
      </c>
      <c r="E10" s="1" t="s">
        <v>157</v>
      </c>
      <c r="F10" t="s">
        <v>764</v>
      </c>
    </row>
    <row r="11" spans="1:6" ht="12.75">
      <c r="A11" t="s">
        <v>102</v>
      </c>
      <c r="B11" s="1">
        <v>2</v>
      </c>
      <c r="C11" s="1">
        <v>129</v>
      </c>
      <c r="D11" s="1" t="s">
        <v>77</v>
      </c>
      <c r="E11" s="1" t="s">
        <v>154</v>
      </c>
      <c r="F11" t="s">
        <v>765</v>
      </c>
    </row>
    <row r="12" spans="1:6" ht="12.75">
      <c r="A12" t="s">
        <v>102</v>
      </c>
      <c r="B12" s="1">
        <v>3</v>
      </c>
      <c r="C12" s="1">
        <v>127</v>
      </c>
      <c r="D12" s="1" t="s">
        <v>77</v>
      </c>
      <c r="E12" s="1" t="s">
        <v>156</v>
      </c>
      <c r="F12" t="s">
        <v>763</v>
      </c>
    </row>
    <row r="14" spans="1:6" ht="12.75">
      <c r="A14" t="s">
        <v>102</v>
      </c>
      <c r="B14" s="1">
        <v>1</v>
      </c>
      <c r="C14" s="1">
        <v>132</v>
      </c>
      <c r="D14" s="1" t="s">
        <v>78</v>
      </c>
      <c r="E14" s="1" t="s">
        <v>154</v>
      </c>
      <c r="F14" t="s">
        <v>768</v>
      </c>
    </row>
    <row r="15" spans="1:6" ht="12.75">
      <c r="A15" t="s">
        <v>102</v>
      </c>
      <c r="B15" s="1">
        <v>2</v>
      </c>
      <c r="C15" s="1">
        <v>136</v>
      </c>
      <c r="D15" s="1" t="s">
        <v>78</v>
      </c>
      <c r="E15" s="1" t="s">
        <v>154</v>
      </c>
      <c r="F15" t="s">
        <v>770</v>
      </c>
    </row>
    <row r="16" spans="1:6" ht="12.75">
      <c r="A16" t="s">
        <v>102</v>
      </c>
      <c r="B16" s="1">
        <v>3</v>
      </c>
      <c r="C16" s="1">
        <v>134</v>
      </c>
      <c r="D16" s="1" t="s">
        <v>78</v>
      </c>
      <c r="E16" s="1" t="s">
        <v>154</v>
      </c>
      <c r="F16" t="s">
        <v>769</v>
      </c>
    </row>
    <row r="18" spans="1:6" ht="12.75">
      <c r="A18" t="s">
        <v>102</v>
      </c>
      <c r="B18" s="1">
        <v>1</v>
      </c>
      <c r="C18" s="1">
        <v>141</v>
      </c>
      <c r="D18" s="1" t="s">
        <v>79</v>
      </c>
      <c r="E18" s="1" t="s">
        <v>160</v>
      </c>
      <c r="F18" t="s">
        <v>773</v>
      </c>
    </row>
    <row r="19" spans="1:6" ht="12.75">
      <c r="A19" t="s">
        <v>102</v>
      </c>
      <c r="B19" s="1">
        <v>2</v>
      </c>
      <c r="C19" s="1">
        <v>140</v>
      </c>
      <c r="D19" s="1" t="s">
        <v>79</v>
      </c>
      <c r="E19" s="1" t="s">
        <v>154</v>
      </c>
      <c r="F19" t="s">
        <v>772</v>
      </c>
    </row>
    <row r="20" spans="1:6" ht="12.75">
      <c r="A20" t="s">
        <v>102</v>
      </c>
      <c r="B20" s="1">
        <v>3</v>
      </c>
      <c r="C20" s="1">
        <v>144</v>
      </c>
      <c r="D20" s="1" t="s">
        <v>79</v>
      </c>
      <c r="E20" s="1" t="s">
        <v>160</v>
      </c>
      <c r="F20" t="s">
        <v>776</v>
      </c>
    </row>
    <row r="22" spans="1:6" ht="12.75">
      <c r="A22" t="s">
        <v>102</v>
      </c>
      <c r="B22" s="1">
        <v>1</v>
      </c>
      <c r="C22" s="1">
        <v>152</v>
      </c>
      <c r="D22" s="1" t="s">
        <v>80</v>
      </c>
      <c r="E22" s="1" t="s">
        <v>160</v>
      </c>
      <c r="F22" t="s">
        <v>779</v>
      </c>
    </row>
    <row r="23" spans="1:6" ht="12.75">
      <c r="A23" t="s">
        <v>102</v>
      </c>
      <c r="B23" s="1">
        <v>2</v>
      </c>
      <c r="C23" s="1">
        <v>153</v>
      </c>
      <c r="D23" s="1" t="s">
        <v>80</v>
      </c>
      <c r="E23" s="1" t="s">
        <v>156</v>
      </c>
      <c r="F23" t="s">
        <v>780</v>
      </c>
    </row>
    <row r="25" spans="1:6" ht="12.75">
      <c r="A25" t="s">
        <v>102</v>
      </c>
      <c r="B25" s="1">
        <v>1</v>
      </c>
      <c r="C25" s="1">
        <v>160</v>
      </c>
      <c r="D25" s="1" t="s">
        <v>81</v>
      </c>
      <c r="E25" s="1" t="s">
        <v>156</v>
      </c>
      <c r="F25" t="s">
        <v>137</v>
      </c>
    </row>
    <row r="26" spans="1:6" ht="12.75">
      <c r="A26" t="s">
        <v>102</v>
      </c>
      <c r="B26" s="1">
        <v>2</v>
      </c>
      <c r="C26" s="1">
        <v>161</v>
      </c>
      <c r="D26" s="1" t="s">
        <v>81</v>
      </c>
      <c r="E26" s="1" t="s">
        <v>160</v>
      </c>
      <c r="F26" t="s">
        <v>784</v>
      </c>
    </row>
    <row r="27" spans="1:6" ht="12.75">
      <c r="A27" t="s">
        <v>102</v>
      </c>
      <c r="B27" s="1">
        <v>3</v>
      </c>
      <c r="C27" s="1">
        <v>157</v>
      </c>
      <c r="D27" s="1" t="s">
        <v>81</v>
      </c>
      <c r="E27" s="1" t="s">
        <v>156</v>
      </c>
      <c r="F27" t="s">
        <v>782</v>
      </c>
    </row>
    <row r="29" spans="1:6" ht="12.75">
      <c r="A29" t="s">
        <v>102</v>
      </c>
      <c r="B29" s="1">
        <v>1</v>
      </c>
      <c r="C29" s="1">
        <v>164</v>
      </c>
      <c r="D29" s="1" t="s">
        <v>82</v>
      </c>
      <c r="E29" s="1" t="s">
        <v>154</v>
      </c>
      <c r="F29" t="s">
        <v>139</v>
      </c>
    </row>
    <row r="30" spans="1:6" ht="12.75">
      <c r="A30" t="s">
        <v>102</v>
      </c>
      <c r="B30" s="1">
        <v>2</v>
      </c>
      <c r="C30" s="1">
        <v>167</v>
      </c>
      <c r="D30" s="1" t="s">
        <v>82</v>
      </c>
      <c r="E30" s="1" t="s">
        <v>157</v>
      </c>
      <c r="F30" t="s">
        <v>789</v>
      </c>
    </row>
    <row r="31" spans="1:6" ht="12.75">
      <c r="A31" t="s">
        <v>102</v>
      </c>
      <c r="B31" s="1">
        <v>3</v>
      </c>
      <c r="C31" s="1">
        <v>165</v>
      </c>
      <c r="D31" s="1" t="s">
        <v>82</v>
      </c>
      <c r="E31" s="1" t="s">
        <v>160</v>
      </c>
      <c r="F31" t="s">
        <v>787</v>
      </c>
    </row>
    <row r="33" spans="1:6" ht="12.75">
      <c r="A33" t="s">
        <v>102</v>
      </c>
      <c r="B33" s="1">
        <v>1</v>
      </c>
      <c r="C33" s="1">
        <v>168</v>
      </c>
      <c r="D33" s="1" t="s">
        <v>83</v>
      </c>
      <c r="E33" s="1" t="s">
        <v>156</v>
      </c>
      <c r="F33" t="s">
        <v>142</v>
      </c>
    </row>
    <row r="34" spans="1:6" ht="12.75">
      <c r="A34" t="s">
        <v>102</v>
      </c>
      <c r="B34" s="1">
        <v>2</v>
      </c>
      <c r="C34" s="1">
        <v>169</v>
      </c>
      <c r="D34" s="1" t="s">
        <v>83</v>
      </c>
      <c r="E34" s="1" t="s">
        <v>157</v>
      </c>
      <c r="F34" t="s">
        <v>791</v>
      </c>
    </row>
    <row r="36" spans="1:6" ht="12.75">
      <c r="A36" t="s">
        <v>102</v>
      </c>
      <c r="B36" s="1">
        <v>1</v>
      </c>
      <c r="C36" s="1">
        <v>171</v>
      </c>
      <c r="D36" s="1" t="s">
        <v>85</v>
      </c>
      <c r="E36" s="1" t="s">
        <v>154</v>
      </c>
      <c r="F36" t="s">
        <v>793</v>
      </c>
    </row>
    <row r="37" spans="1:6" ht="12.75">
      <c r="A37" t="s">
        <v>102</v>
      </c>
      <c r="B37" s="1">
        <v>2</v>
      </c>
      <c r="C37" s="1">
        <v>172</v>
      </c>
      <c r="D37" s="1" t="s">
        <v>85</v>
      </c>
      <c r="E37" s="1" t="s">
        <v>156</v>
      </c>
      <c r="F37" t="s">
        <v>794</v>
      </c>
    </row>
    <row r="39" spans="1:6" ht="12.75">
      <c r="A39" t="s">
        <v>102</v>
      </c>
      <c r="B39" s="1">
        <v>1</v>
      </c>
      <c r="C39" s="1">
        <v>173</v>
      </c>
      <c r="D39" s="1" t="s">
        <v>101</v>
      </c>
      <c r="E39" s="1" t="s">
        <v>156</v>
      </c>
      <c r="F39" t="s">
        <v>796</v>
      </c>
    </row>
    <row r="40" spans="1:6" ht="12.75">
      <c r="A40" t="s">
        <v>102</v>
      </c>
      <c r="B40" s="1">
        <v>2</v>
      </c>
      <c r="C40" s="1">
        <v>174</v>
      </c>
      <c r="D40" s="1" t="s">
        <v>101</v>
      </c>
      <c r="E40" s="1" t="s">
        <v>154</v>
      </c>
      <c r="F40" t="s">
        <v>797</v>
      </c>
    </row>
    <row r="42" spans="1:6" ht="12.75">
      <c r="A42" t="s">
        <v>102</v>
      </c>
      <c r="B42" s="1">
        <v>1</v>
      </c>
      <c r="C42" s="1">
        <v>196</v>
      </c>
      <c r="D42" s="1" t="s">
        <v>112</v>
      </c>
      <c r="E42" s="1" t="s">
        <v>156</v>
      </c>
      <c r="F42" t="s">
        <v>142</v>
      </c>
    </row>
    <row r="43" spans="1:6" ht="12.75">
      <c r="A43" t="s">
        <v>102</v>
      </c>
      <c r="B43" s="1">
        <v>2</v>
      </c>
      <c r="C43" s="1">
        <v>199</v>
      </c>
      <c r="D43" s="1" t="s">
        <v>112</v>
      </c>
      <c r="E43" s="1" t="s">
        <v>160</v>
      </c>
      <c r="F43" t="s">
        <v>804</v>
      </c>
    </row>
    <row r="44" spans="1:6" ht="12.75">
      <c r="A44" t="s">
        <v>102</v>
      </c>
      <c r="B44" s="1">
        <v>3</v>
      </c>
      <c r="C44" s="1">
        <v>198</v>
      </c>
      <c r="D44" s="1" t="s">
        <v>112</v>
      </c>
      <c r="E44" s="1" t="s">
        <v>154</v>
      </c>
      <c r="F44" t="s">
        <v>797</v>
      </c>
    </row>
    <row r="46" spans="1:6" ht="12.75">
      <c r="A46" t="s">
        <v>100</v>
      </c>
      <c r="B46" s="1">
        <v>1</v>
      </c>
      <c r="C46" s="1">
        <v>7</v>
      </c>
      <c r="D46" s="1" t="s">
        <v>74</v>
      </c>
      <c r="E46" s="1" t="s">
        <v>157</v>
      </c>
      <c r="F46" t="s">
        <v>662</v>
      </c>
    </row>
    <row r="48" spans="1:6" ht="12.75">
      <c r="A48" t="s">
        <v>100</v>
      </c>
      <c r="B48" s="1">
        <v>1</v>
      </c>
      <c r="C48" s="1">
        <v>12</v>
      </c>
      <c r="D48" s="1" t="s">
        <v>75</v>
      </c>
      <c r="E48" s="1" t="s">
        <v>160</v>
      </c>
      <c r="F48" t="s">
        <v>668</v>
      </c>
    </row>
    <row r="49" spans="1:6" ht="12.75">
      <c r="A49" t="s">
        <v>100</v>
      </c>
      <c r="B49" s="1">
        <v>2</v>
      </c>
      <c r="C49" s="1">
        <v>10</v>
      </c>
      <c r="D49" s="1" t="s">
        <v>75</v>
      </c>
      <c r="E49" s="1" t="s">
        <v>158</v>
      </c>
      <c r="F49" t="s">
        <v>666</v>
      </c>
    </row>
    <row r="50" spans="1:6" ht="12.75">
      <c r="A50" t="s">
        <v>100</v>
      </c>
      <c r="B50" s="1">
        <v>3</v>
      </c>
      <c r="C50" s="1">
        <v>11</v>
      </c>
      <c r="D50" s="1" t="s">
        <v>75</v>
      </c>
      <c r="E50" s="1" t="s">
        <v>154</v>
      </c>
      <c r="F50" t="s">
        <v>667</v>
      </c>
    </row>
    <row r="52" spans="1:6" ht="12.75">
      <c r="A52" t="s">
        <v>100</v>
      </c>
      <c r="B52" s="1">
        <v>1</v>
      </c>
      <c r="C52" s="1">
        <v>19</v>
      </c>
      <c r="D52" s="1" t="s">
        <v>76</v>
      </c>
      <c r="E52" s="1" t="s">
        <v>130</v>
      </c>
      <c r="F52" t="s">
        <v>675</v>
      </c>
    </row>
    <row r="53" spans="1:6" ht="12.75">
      <c r="A53" t="s">
        <v>100</v>
      </c>
      <c r="B53" s="1">
        <v>2</v>
      </c>
      <c r="C53" s="1">
        <v>16</v>
      </c>
      <c r="D53" s="1" t="s">
        <v>76</v>
      </c>
      <c r="E53" s="1" t="s">
        <v>154</v>
      </c>
      <c r="F53" t="s">
        <v>672</v>
      </c>
    </row>
    <row r="54" spans="1:6" ht="12.75">
      <c r="A54" t="s">
        <v>100</v>
      </c>
      <c r="B54" s="1">
        <v>3</v>
      </c>
      <c r="C54" s="1">
        <v>14</v>
      </c>
      <c r="D54" s="1" t="s">
        <v>76</v>
      </c>
      <c r="E54" s="1" t="s">
        <v>130</v>
      </c>
      <c r="F54" t="s">
        <v>671</v>
      </c>
    </row>
    <row r="56" spans="1:6" ht="12.75">
      <c r="A56" t="s">
        <v>100</v>
      </c>
      <c r="B56" s="1">
        <v>1</v>
      </c>
      <c r="C56" s="1">
        <v>24</v>
      </c>
      <c r="D56" s="1" t="s">
        <v>77</v>
      </c>
      <c r="E56" s="1" t="s">
        <v>154</v>
      </c>
      <c r="F56" t="s">
        <v>679</v>
      </c>
    </row>
    <row r="57" spans="1:6" ht="12.75">
      <c r="A57" t="s">
        <v>100</v>
      </c>
      <c r="B57" s="1">
        <v>2</v>
      </c>
      <c r="C57" s="1">
        <v>27</v>
      </c>
      <c r="D57" s="1" t="s">
        <v>77</v>
      </c>
      <c r="E57" s="1" t="s">
        <v>154</v>
      </c>
      <c r="F57" t="s">
        <v>681</v>
      </c>
    </row>
    <row r="58" spans="1:6" ht="12.75">
      <c r="A58" t="s">
        <v>100</v>
      </c>
      <c r="B58" s="1">
        <v>3</v>
      </c>
      <c r="C58" s="1">
        <v>25</v>
      </c>
      <c r="D58" s="1" t="s">
        <v>77</v>
      </c>
      <c r="E58" s="1" t="s">
        <v>160</v>
      </c>
      <c r="F58" t="s">
        <v>680</v>
      </c>
    </row>
    <row r="60" spans="1:6" ht="12.75">
      <c r="A60" t="s">
        <v>100</v>
      </c>
      <c r="B60" s="1">
        <v>1</v>
      </c>
      <c r="C60" s="1">
        <v>45</v>
      </c>
      <c r="D60" s="1" t="s">
        <v>78</v>
      </c>
      <c r="E60" s="1" t="s">
        <v>154</v>
      </c>
      <c r="F60" t="s">
        <v>694</v>
      </c>
    </row>
    <row r="61" spans="1:6" ht="12.75">
      <c r="A61" t="s">
        <v>100</v>
      </c>
      <c r="B61" s="1">
        <v>2</v>
      </c>
      <c r="C61" s="1">
        <v>38</v>
      </c>
      <c r="D61" s="1" t="s">
        <v>78</v>
      </c>
      <c r="E61" s="1" t="s">
        <v>156</v>
      </c>
      <c r="F61" t="s">
        <v>689</v>
      </c>
    </row>
    <row r="62" spans="1:6" ht="12.75">
      <c r="A62" t="s">
        <v>100</v>
      </c>
      <c r="B62" s="1">
        <v>3</v>
      </c>
      <c r="C62" s="1">
        <v>40</v>
      </c>
      <c r="D62" s="1" t="s">
        <v>78</v>
      </c>
      <c r="E62" s="1" t="s">
        <v>157</v>
      </c>
      <c r="F62" t="s">
        <v>121</v>
      </c>
    </row>
    <row r="64" spans="1:6" ht="12.75">
      <c r="A64" t="s">
        <v>100</v>
      </c>
      <c r="B64" s="1">
        <v>1</v>
      </c>
      <c r="C64" s="1">
        <v>61</v>
      </c>
      <c r="D64" s="1" t="s">
        <v>79</v>
      </c>
      <c r="E64" s="1" t="s">
        <v>154</v>
      </c>
      <c r="F64" t="s">
        <v>706</v>
      </c>
    </row>
    <row r="65" spans="1:6" ht="12.75">
      <c r="A65" t="s">
        <v>100</v>
      </c>
      <c r="B65" s="1">
        <v>2</v>
      </c>
      <c r="C65" s="1">
        <v>75</v>
      </c>
      <c r="D65" s="1" t="s">
        <v>79</v>
      </c>
      <c r="E65" s="1" t="s">
        <v>156</v>
      </c>
      <c r="F65" t="s">
        <v>718</v>
      </c>
    </row>
    <row r="66" spans="1:6" ht="12.75">
      <c r="A66" t="s">
        <v>100</v>
      </c>
      <c r="B66" s="1">
        <v>3</v>
      </c>
      <c r="C66" s="1">
        <v>60</v>
      </c>
      <c r="D66" s="1" t="s">
        <v>79</v>
      </c>
      <c r="E66" s="1" t="s">
        <v>157</v>
      </c>
      <c r="F66" t="s">
        <v>705</v>
      </c>
    </row>
    <row r="68" spans="1:6" ht="12.75">
      <c r="A68" t="s">
        <v>100</v>
      </c>
      <c r="B68" s="1">
        <v>1</v>
      </c>
      <c r="C68" s="1">
        <v>85</v>
      </c>
      <c r="D68" s="1" t="s">
        <v>80</v>
      </c>
      <c r="E68" s="1" t="s">
        <v>154</v>
      </c>
      <c r="F68" t="s">
        <v>725</v>
      </c>
    </row>
    <row r="69" spans="1:6" ht="12.75">
      <c r="A69" t="s">
        <v>100</v>
      </c>
      <c r="B69" s="1">
        <v>2</v>
      </c>
      <c r="C69" s="1">
        <v>80</v>
      </c>
      <c r="D69" s="1" t="s">
        <v>80</v>
      </c>
      <c r="E69" s="1" t="s">
        <v>154</v>
      </c>
      <c r="F69" t="s">
        <v>146</v>
      </c>
    </row>
    <row r="70" spans="1:6" ht="12.75">
      <c r="A70" t="s">
        <v>100</v>
      </c>
      <c r="B70" s="1">
        <v>3</v>
      </c>
      <c r="C70" s="1">
        <v>89</v>
      </c>
      <c r="D70" s="1" t="s">
        <v>80</v>
      </c>
      <c r="E70" s="1" t="s">
        <v>160</v>
      </c>
      <c r="F70" t="s">
        <v>729</v>
      </c>
    </row>
    <row r="72" spans="1:6" ht="12.75">
      <c r="A72" t="s">
        <v>100</v>
      </c>
      <c r="B72" s="1">
        <v>1</v>
      </c>
      <c r="C72" s="1">
        <v>94</v>
      </c>
      <c r="D72" s="1" t="s">
        <v>81</v>
      </c>
      <c r="E72" s="1" t="s">
        <v>154</v>
      </c>
      <c r="F72" t="s">
        <v>734</v>
      </c>
    </row>
    <row r="73" spans="1:6" ht="12.75">
      <c r="A73" t="s">
        <v>100</v>
      </c>
      <c r="B73" s="1">
        <v>2</v>
      </c>
      <c r="C73" s="1">
        <v>97</v>
      </c>
      <c r="D73" s="1" t="s">
        <v>81</v>
      </c>
      <c r="E73" s="1" t="s">
        <v>154</v>
      </c>
      <c r="F73" t="s">
        <v>736</v>
      </c>
    </row>
    <row r="74" spans="1:6" ht="12.75">
      <c r="A74" t="s">
        <v>100</v>
      </c>
      <c r="B74" s="1">
        <v>3</v>
      </c>
      <c r="C74" s="1">
        <v>90</v>
      </c>
      <c r="D74" s="1" t="s">
        <v>81</v>
      </c>
      <c r="E74" s="1" t="s">
        <v>154</v>
      </c>
      <c r="F74" t="s">
        <v>731</v>
      </c>
    </row>
    <row r="76" spans="1:6" ht="12.75">
      <c r="A76" t="s">
        <v>100</v>
      </c>
      <c r="B76" s="1">
        <v>1</v>
      </c>
      <c r="C76" s="1">
        <v>100</v>
      </c>
      <c r="D76" s="1" t="s">
        <v>82</v>
      </c>
      <c r="E76" s="1" t="s">
        <v>154</v>
      </c>
      <c r="F76" t="s">
        <v>140</v>
      </c>
    </row>
    <row r="77" spans="1:6" ht="12.75">
      <c r="A77" t="s">
        <v>100</v>
      </c>
      <c r="B77" s="1">
        <v>2</v>
      </c>
      <c r="C77" s="1">
        <v>101</v>
      </c>
      <c r="D77" s="1" t="s">
        <v>82</v>
      </c>
      <c r="E77" s="1" t="s">
        <v>160</v>
      </c>
      <c r="F77" t="s">
        <v>136</v>
      </c>
    </row>
    <row r="78" spans="1:6" ht="12.75">
      <c r="A78" t="s">
        <v>100</v>
      </c>
      <c r="B78" s="1">
        <v>3</v>
      </c>
      <c r="C78" s="1">
        <v>98</v>
      </c>
      <c r="D78" s="1" t="s">
        <v>82</v>
      </c>
      <c r="E78" s="1" t="s">
        <v>156</v>
      </c>
      <c r="F78" t="s">
        <v>738</v>
      </c>
    </row>
    <row r="80" spans="1:6" ht="12.75">
      <c r="A80" t="s">
        <v>100</v>
      </c>
      <c r="B80" s="1">
        <v>1</v>
      </c>
      <c r="C80" s="1">
        <v>109</v>
      </c>
      <c r="D80" s="1" t="s">
        <v>83</v>
      </c>
      <c r="E80" s="1" t="s">
        <v>154</v>
      </c>
      <c r="F80" t="s">
        <v>747</v>
      </c>
    </row>
    <row r="81" spans="1:6" ht="12.75">
      <c r="A81" t="s">
        <v>100</v>
      </c>
      <c r="B81" s="1">
        <v>2</v>
      </c>
      <c r="C81" s="1">
        <v>108</v>
      </c>
      <c r="D81" s="1" t="s">
        <v>83</v>
      </c>
      <c r="E81" s="1" t="s">
        <v>157</v>
      </c>
      <c r="F81" t="s">
        <v>746</v>
      </c>
    </row>
    <row r="82" spans="1:6" ht="12.75">
      <c r="A82" t="s">
        <v>100</v>
      </c>
      <c r="B82" s="1">
        <v>3</v>
      </c>
      <c r="C82" s="1">
        <v>107</v>
      </c>
      <c r="D82" s="1" t="s">
        <v>83</v>
      </c>
      <c r="E82" s="1" t="s">
        <v>156</v>
      </c>
      <c r="F82" t="s">
        <v>745</v>
      </c>
    </row>
    <row r="84" spans="1:6" ht="12.75">
      <c r="A84" t="s">
        <v>100</v>
      </c>
      <c r="B84" s="1">
        <v>1</v>
      </c>
      <c r="C84" s="1">
        <v>113</v>
      </c>
      <c r="D84" s="1" t="s">
        <v>84</v>
      </c>
      <c r="E84" s="1" t="s">
        <v>154</v>
      </c>
      <c r="F84" t="s">
        <v>144</v>
      </c>
    </row>
    <row r="85" spans="1:6" ht="12.75">
      <c r="A85" t="s">
        <v>100</v>
      </c>
      <c r="B85" s="1">
        <v>2</v>
      </c>
      <c r="C85" s="1">
        <v>114</v>
      </c>
      <c r="D85" s="1" t="s">
        <v>84</v>
      </c>
      <c r="E85" s="1" t="s">
        <v>154</v>
      </c>
      <c r="F85" t="s">
        <v>750</v>
      </c>
    </row>
    <row r="87" spans="1:6" ht="12.75">
      <c r="A87" t="s">
        <v>100</v>
      </c>
      <c r="B87" s="1">
        <v>1</v>
      </c>
      <c r="C87" s="1">
        <v>116</v>
      </c>
      <c r="D87" s="1" t="s">
        <v>85</v>
      </c>
      <c r="E87" s="1" t="s">
        <v>154</v>
      </c>
      <c r="F87" t="s">
        <v>753</v>
      </c>
    </row>
    <row r="88" spans="1:6" ht="12.75">
      <c r="A88" t="s">
        <v>100</v>
      </c>
      <c r="B88" s="1">
        <v>2</v>
      </c>
      <c r="C88" s="1">
        <v>117</v>
      </c>
      <c r="D88" s="1" t="s">
        <v>85</v>
      </c>
      <c r="E88" s="1" t="s">
        <v>156</v>
      </c>
      <c r="F88" t="s">
        <v>754</v>
      </c>
    </row>
    <row r="89" spans="1:6" ht="12.75">
      <c r="A89" t="s">
        <v>100</v>
      </c>
      <c r="B89" s="1">
        <v>3</v>
      </c>
      <c r="C89" s="1">
        <v>115</v>
      </c>
      <c r="D89" s="1" t="s">
        <v>85</v>
      </c>
      <c r="E89" s="1" t="s">
        <v>156</v>
      </c>
      <c r="F89" t="s">
        <v>752</v>
      </c>
    </row>
    <row r="91" spans="1:6" ht="12.75">
      <c r="A91" t="s">
        <v>100</v>
      </c>
      <c r="B91" s="1">
        <v>1</v>
      </c>
      <c r="C91" s="1">
        <v>120</v>
      </c>
      <c r="D91" s="1" t="s">
        <v>101</v>
      </c>
      <c r="E91" s="1" t="s">
        <v>156</v>
      </c>
      <c r="F91" t="s">
        <v>143</v>
      </c>
    </row>
    <row r="92" spans="1:6" ht="12.75">
      <c r="A92" t="s">
        <v>100</v>
      </c>
      <c r="B92" s="1">
        <v>2</v>
      </c>
      <c r="C92" s="1">
        <v>121</v>
      </c>
      <c r="D92" s="1" t="s">
        <v>101</v>
      </c>
      <c r="E92" s="1" t="s">
        <v>156</v>
      </c>
      <c r="F92" t="s">
        <v>756</v>
      </c>
    </row>
    <row r="94" spans="1:6" ht="12.75">
      <c r="A94" t="s">
        <v>100</v>
      </c>
      <c r="B94" s="1">
        <v>1</v>
      </c>
      <c r="C94" s="1">
        <v>191</v>
      </c>
      <c r="D94" s="1" t="s">
        <v>113</v>
      </c>
      <c r="E94" s="1" t="s">
        <v>156</v>
      </c>
      <c r="F94" t="s">
        <v>802</v>
      </c>
    </row>
    <row r="95" spans="1:6" ht="12.75">
      <c r="A95" t="s">
        <v>100</v>
      </c>
      <c r="B95" s="1">
        <v>2</v>
      </c>
      <c r="C95" s="1">
        <v>193</v>
      </c>
      <c r="D95" s="1" t="s">
        <v>113</v>
      </c>
      <c r="E95" s="1" t="s">
        <v>154</v>
      </c>
      <c r="F95" t="s">
        <v>144</v>
      </c>
    </row>
    <row r="96" spans="1:6" ht="12.75">
      <c r="A96" t="s">
        <v>100</v>
      </c>
      <c r="B96" s="1">
        <v>3</v>
      </c>
      <c r="C96" s="1">
        <v>192</v>
      </c>
      <c r="D96" s="1" t="s">
        <v>113</v>
      </c>
      <c r="E96" s="1" t="s">
        <v>157</v>
      </c>
      <c r="F96" t="s">
        <v>141</v>
      </c>
    </row>
    <row r="98" spans="1:6" ht="12.75">
      <c r="A98" t="s">
        <v>100</v>
      </c>
      <c r="B98" s="1">
        <v>1</v>
      </c>
      <c r="C98" s="1">
        <v>190</v>
      </c>
      <c r="D98" s="1" t="s">
        <v>127</v>
      </c>
      <c r="E98" s="1" t="s">
        <v>156</v>
      </c>
      <c r="F98" t="s">
        <v>138</v>
      </c>
    </row>
    <row r="100" spans="1:6" ht="12.75">
      <c r="A100" t="s">
        <v>100</v>
      </c>
      <c r="B100" s="1">
        <v>1</v>
      </c>
      <c r="C100" s="1">
        <v>189</v>
      </c>
      <c r="D100" s="1" t="s">
        <v>128</v>
      </c>
      <c r="E100" s="1" t="s">
        <v>154</v>
      </c>
      <c r="F100" t="s">
        <v>736</v>
      </c>
    </row>
    <row r="101" spans="1:6" ht="12.75">
      <c r="A101" t="s">
        <v>100</v>
      </c>
      <c r="B101" s="1">
        <v>2</v>
      </c>
      <c r="C101" s="1">
        <v>184</v>
      </c>
      <c r="D101" s="1" t="s">
        <v>128</v>
      </c>
      <c r="E101" s="1" t="s">
        <v>154</v>
      </c>
      <c r="F101" t="s">
        <v>801</v>
      </c>
    </row>
    <row r="102" spans="1:6" ht="12.75">
      <c r="A102" t="s">
        <v>100</v>
      </c>
      <c r="B102" s="1">
        <v>3</v>
      </c>
      <c r="C102" s="1">
        <v>253</v>
      </c>
      <c r="D102" s="1" t="s">
        <v>128</v>
      </c>
      <c r="E102" s="1" t="s">
        <v>156</v>
      </c>
      <c r="F102" t="s">
        <v>718</v>
      </c>
    </row>
  </sheetData>
  <printOptions horizontalCentered="1"/>
  <pageMargins left="0.7" right="0.7" top="0.75" bottom="0.75" header="0.3" footer="0.3"/>
  <pageSetup orientation="portrait" paperSize="1"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B00-000000000000}">
  <sheetPr codeName="Sheet50">
    <tabColor rgb="FF99CCFF"/>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1" width="8.714285714285714" customWidth="1"/>
    <col min="2" max="2" width="7.714285714285714" bestFit="1" customWidth="1"/>
    <col min="3" max="3" width="4" bestFit="1" customWidth="1"/>
    <col min="4" max="4" width="7.142857142857143" bestFit="1" customWidth="1"/>
    <col min="5" max="5" width="6.142857142857143" bestFit="1" customWidth="1"/>
    <col min="6" max="6" width="14.571428571428571"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127</v>
      </c>
      <c r="B1" s="38" t="s">
        <v>100</v>
      </c>
      <c r="C1" s="1"/>
      <c r="D1" s="1"/>
      <c r="E1" s="1"/>
      <c r="F1" s="19"/>
      <c r="G1" s="1"/>
      <c r="H1" s="1"/>
      <c r="I1" s="9"/>
      <c r="J1" s="9"/>
      <c r="K1" s="9"/>
      <c r="L1" s="1"/>
    </row>
    <row r="2" spans="1:12" ht="12.75">
      <c r="A2" s="37">
        <v>1</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6" spans="7:7" ht="12.75">
      <c r="G6" s="123"/>
    </row>
    <row r="7" spans="1:16" ht="12.75">
      <c r="A7" s="1">
        <v>1</v>
      </c>
      <c r="B7" s="1">
        <v>2</v>
      </c>
      <c r="C7" s="1">
        <v>190</v>
      </c>
      <c r="D7" s="1" t="s">
        <v>610</v>
      </c>
      <c r="E7" t="s">
        <v>156</v>
      </c>
      <c r="F7" t="s">
        <v>138</v>
      </c>
      <c r="G7" s="17">
        <v>20.11</v>
      </c>
      <c r="H7" s="17">
        <v>19.64</v>
      </c>
      <c r="I7" s="17">
        <f>IF(ISNUMBER(((G7/$I$3)-1)*100),((G7/$I$3)-1)*100," ")</f>
        <v>40.23709902370991</v>
      </c>
      <c r="J7" s="17">
        <f>IF(ISNUMBER(((H7/$J$3)-1)*100),((H7/$J$3)-1)*100," ")</f>
        <v>36.959553695955385</v>
      </c>
      <c r="K7" s="17">
        <f>IF(I7=0,IF(J7=0," ",J7),IF(J7=0,IF(I7=0," ",I7),IF(I7&lt;J7,I7,J7)))</f>
        <v>36.959553695955385</v>
      </c>
      <c r="L7" s="1"/>
      <c r="M7" s="35"/>
      <c r="N7" t="s">
        <v>156</v>
      </c>
      <c r="O7" s="4">
        <f t="shared" si="0" ref="O7:O15">SUMIF($E$7:$E$90,N7,$B$7:$B$90)</f>
        <v>2</v>
      </c>
      <c r="P7">
        <v>100</v>
      </c>
    </row>
    <row r="8" spans="1:16" ht="12.75">
      <c r="A8" s="1"/>
      <c r="B8" s="1"/>
      <c r="C8" s="1"/>
      <c r="D8" s="1"/>
      <c r="G8" s="17"/>
      <c r="H8" s="17"/>
      <c r="I8" s="17"/>
      <c r="J8" s="17"/>
      <c r="K8" s="17"/>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G23" s="17"/>
      <c r="H23" s="17"/>
      <c r="I23" s="17"/>
      <c r="J23" s="17"/>
      <c r="K23" s="17"/>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G30" s="17"/>
      <c r="H30" s="17"/>
      <c r="I30" s="17"/>
      <c r="J30" s="17"/>
      <c r="K30" s="17"/>
      <c r="L30" s="1"/>
      <c r="M30" s="1"/>
    </row>
    <row r="31" spans="1:13" ht="12.75">
      <c r="A31" s="1"/>
      <c r="B31" s="1"/>
      <c r="C31" s="1"/>
      <c r="D31" s="1"/>
      <c r="G31" s="17"/>
      <c r="H31" s="17"/>
      <c r="I31" s="17"/>
      <c r="J31" s="17"/>
      <c r="K31" s="17"/>
      <c r="L31" s="1"/>
      <c r="M31" s="1"/>
    </row>
    <row r="32" spans="1:13" ht="12.75">
      <c r="A32" s="1"/>
      <c r="B32" s="1"/>
      <c r="C32" s="1"/>
      <c r="D32" s="1"/>
      <c r="I32" s="17"/>
      <c r="J32" s="17"/>
      <c r="K32" s="17"/>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1" width="8.714285714285714" customWidth="1"/>
    <col min="2" max="2" width="7.714285714285714" bestFit="1" customWidth="1"/>
    <col min="3" max="3" width="4" bestFit="1" customWidth="1"/>
    <col min="4" max="4" width="7.142857142857143" bestFit="1" customWidth="1"/>
    <col min="5" max="5" width="6.428571428571429" bestFit="1" customWidth="1"/>
    <col min="6" max="6" width="17.428571428571427"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128</v>
      </c>
      <c r="B1" s="38" t="s">
        <v>100</v>
      </c>
      <c r="C1" s="1"/>
      <c r="D1" s="1"/>
      <c r="E1" s="1"/>
      <c r="F1" s="19"/>
      <c r="G1" s="1"/>
      <c r="H1" s="1"/>
      <c r="I1" s="9"/>
      <c r="J1" s="9"/>
      <c r="K1" s="9"/>
      <c r="L1" s="1"/>
    </row>
    <row r="2" spans="1:12" ht="12.75">
      <c r="A2" s="37">
        <v>6</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17.26</v>
      </c>
      <c r="H3" s="35">
        <v>17.26</v>
      </c>
      <c r="I3" s="36">
        <f>ROUND(G3/((G2*0.01)+1),2)</f>
        <v>14.34</v>
      </c>
      <c r="J3" s="36">
        <f>ROUND(H3/((H2*0.01)+1),2)</f>
        <v>14.34</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6" spans="7:7" ht="12.75">
      <c r="G6" s="123"/>
    </row>
    <row r="7" spans="1:16" ht="12.75">
      <c r="A7" s="1">
        <v>1</v>
      </c>
      <c r="B7" s="1">
        <v>6</v>
      </c>
      <c r="C7" s="1">
        <v>189</v>
      </c>
      <c r="D7" s="1" t="s">
        <v>601</v>
      </c>
      <c r="E7" t="s">
        <v>154</v>
      </c>
      <c r="F7" t="s">
        <v>736</v>
      </c>
      <c r="G7" s="17">
        <v>24.75</v>
      </c>
      <c r="H7" s="17">
        <v>22.64</v>
      </c>
      <c r="I7" s="17">
        <f t="shared" si="0" ref="I7:I12">IF(ISNUMBER(((G7/$I$3)-1)*100),((G7/$I$3)-1)*100," ")</f>
        <v>72.59414225941423</v>
      </c>
      <c r="J7" s="17">
        <f t="shared" si="1" ref="J7:J12">IF(ISNUMBER(((H7/$J$3)-1)*100),((H7/$J$3)-1)*100," ")</f>
        <v>57.88005578800559</v>
      </c>
      <c r="K7" s="17">
        <f t="shared" si="2" ref="K7:K12">IF(I7=0,IF(J7=0," ",J7),IF(J7=0,IF(I7=0," ",I7),IF(I7&lt;J7,I7,J7)))</f>
        <v>57.88005578800559</v>
      </c>
      <c r="L7" s="1"/>
      <c r="M7" s="35"/>
      <c r="N7" t="s">
        <v>156</v>
      </c>
      <c r="O7" s="4">
        <f t="shared" si="3" ref="O7:O15">SUMIF($E$7:$E$90,N7,$B$7:$B$90)</f>
        <v>2</v>
      </c>
      <c r="P7">
        <v>90</v>
      </c>
    </row>
    <row r="8" spans="1:16" ht="12.75">
      <c r="A8" s="1">
        <v>2</v>
      </c>
      <c r="B8" s="1">
        <v>3</v>
      </c>
      <c r="C8" s="1">
        <v>184</v>
      </c>
      <c r="D8" s="1" t="s">
        <v>601</v>
      </c>
      <c r="E8" t="s">
        <v>154</v>
      </c>
      <c r="F8" t="s">
        <v>801</v>
      </c>
      <c r="G8" s="17">
        <v>23.90</v>
      </c>
      <c r="H8" s="17">
        <v>23.61</v>
      </c>
      <c r="I8" s="17">
        <f t="shared" si="0"/>
        <v>66.66666666666666</v>
      </c>
      <c r="J8" s="17">
        <f t="shared" si="1"/>
        <v>64.64435146443515</v>
      </c>
      <c r="K8" s="17">
        <f t="shared" si="2"/>
        <v>64.64435146443515</v>
      </c>
      <c r="L8" s="1"/>
      <c r="M8" s="35"/>
      <c r="N8" t="s">
        <v>130</v>
      </c>
      <c r="O8" s="4">
        <f t="shared" si="3"/>
        <v>0</v>
      </c>
      <c r="P8">
        <v>0</v>
      </c>
    </row>
    <row r="9" spans="1:16" ht="12.75">
      <c r="A9" s="1">
        <v>3</v>
      </c>
      <c r="B9" s="1">
        <v>1</v>
      </c>
      <c r="C9" s="1">
        <v>253</v>
      </c>
      <c r="D9" s="1" t="s">
        <v>601</v>
      </c>
      <c r="E9" t="s">
        <v>156</v>
      </c>
      <c r="F9" t="s">
        <v>718</v>
      </c>
      <c r="G9" s="17">
        <v>24.01</v>
      </c>
      <c r="H9" s="17">
        <v>23.62</v>
      </c>
      <c r="I9" s="17">
        <f t="shared" si="0"/>
        <v>67.43375174337518</v>
      </c>
      <c r="J9" s="17">
        <f t="shared" si="1"/>
        <v>64.71408647140866</v>
      </c>
      <c r="K9" s="17">
        <f t="shared" si="2"/>
        <v>64.71408647140866</v>
      </c>
      <c r="L9" s="1"/>
      <c r="M9" s="35"/>
      <c r="N9" t="s">
        <v>157</v>
      </c>
      <c r="O9" s="4">
        <f t="shared" si="3"/>
        <v>1</v>
      </c>
      <c r="P9">
        <v>81</v>
      </c>
    </row>
    <row r="10" spans="1:16" ht="12.75">
      <c r="A10" s="1"/>
      <c r="B10" s="1">
        <v>1</v>
      </c>
      <c r="C10" s="1">
        <v>183</v>
      </c>
      <c r="D10" s="1" t="s">
        <v>601</v>
      </c>
      <c r="E10" t="s">
        <v>157</v>
      </c>
      <c r="F10" t="s">
        <v>121</v>
      </c>
      <c r="G10" s="17">
        <v>26.22</v>
      </c>
      <c r="H10" s="17">
        <v>24.95</v>
      </c>
      <c r="I10" s="17">
        <f t="shared" si="0"/>
        <v>82.84518828451881</v>
      </c>
      <c r="J10" s="17">
        <f t="shared" si="1"/>
        <v>73.98884239888423</v>
      </c>
      <c r="K10" s="17">
        <f t="shared" si="2"/>
        <v>73.98884239888423</v>
      </c>
      <c r="L10" s="1"/>
      <c r="M10" s="35"/>
      <c r="N10" t="s">
        <v>158</v>
      </c>
      <c r="O10" s="4">
        <f t="shared" si="3"/>
        <v>0</v>
      </c>
      <c r="P10">
        <v>0</v>
      </c>
    </row>
    <row r="11" spans="1:16" ht="12.75">
      <c r="A11" s="1"/>
      <c r="B11" s="1">
        <v>1</v>
      </c>
      <c r="C11" s="1">
        <v>186</v>
      </c>
      <c r="D11" s="1" t="s">
        <v>601</v>
      </c>
      <c r="E11" t="s">
        <v>154</v>
      </c>
      <c r="F11" t="s">
        <v>714</v>
      </c>
      <c r="G11" s="17">
        <v>31.40</v>
      </c>
      <c r="H11" s="17">
        <v>29.25</v>
      </c>
      <c r="I11" s="17">
        <f t="shared" si="0"/>
        <v>118.96792189679219</v>
      </c>
      <c r="J11" s="17">
        <f t="shared" si="1"/>
        <v>103.97489539748955</v>
      </c>
      <c r="K11" s="17">
        <f t="shared" si="2"/>
        <v>103.97489539748955</v>
      </c>
      <c r="L11" s="1"/>
      <c r="M11" s="35"/>
      <c r="N11" t="s">
        <v>154</v>
      </c>
      <c r="O11" s="4">
        <f t="shared" si="3"/>
        <v>10</v>
      </c>
      <c r="P11">
        <v>100</v>
      </c>
    </row>
    <row r="12" spans="1:16" ht="12.75">
      <c r="A12" s="1"/>
      <c r="B12" s="1">
        <v>1</v>
      </c>
      <c r="C12" s="1">
        <v>187</v>
      </c>
      <c r="D12" s="1" t="s">
        <v>601</v>
      </c>
      <c r="E12" t="s">
        <v>156</v>
      </c>
      <c r="F12" t="s">
        <v>122</v>
      </c>
      <c r="G12" s="17">
        <v>35.27</v>
      </c>
      <c r="H12" s="17">
        <v>32.36</v>
      </c>
      <c r="I12" s="17">
        <f t="shared" si="0"/>
        <v>145.95536959553698</v>
      </c>
      <c r="J12" s="17">
        <f t="shared" si="1"/>
        <v>125.66248256624823</v>
      </c>
      <c r="K12" s="17">
        <f t="shared" si="2"/>
        <v>125.66248256624823</v>
      </c>
      <c r="L12" s="1"/>
      <c r="M12" s="35"/>
      <c r="N12" t="s">
        <v>159</v>
      </c>
      <c r="O12" s="4">
        <f t="shared" si="3"/>
        <v>0</v>
      </c>
      <c r="P12">
        <v>0</v>
      </c>
    </row>
    <row r="13" spans="1:16" ht="12.75">
      <c r="A13" s="1"/>
      <c r="B13" s="1"/>
      <c r="C13" s="1"/>
      <c r="D13" s="1"/>
      <c r="G13" s="17"/>
      <c r="H13" s="17"/>
      <c r="I13" s="17"/>
      <c r="J13" s="17"/>
      <c r="K13" s="17"/>
      <c r="L13" s="1"/>
      <c r="M13" s="35"/>
      <c r="N13" t="s">
        <v>160</v>
      </c>
      <c r="O13" s="4">
        <f t="shared" si="3"/>
        <v>0</v>
      </c>
      <c r="P13">
        <v>0</v>
      </c>
    </row>
    <row r="14" spans="1:16" ht="12.75">
      <c r="A14" s="1"/>
      <c r="B14" s="1"/>
      <c r="C14" s="1"/>
      <c r="D14" s="1"/>
      <c r="G14" s="17"/>
      <c r="H14" s="17"/>
      <c r="I14" s="17"/>
      <c r="J14" s="17"/>
      <c r="K14" s="17"/>
      <c r="L14" s="1"/>
      <c r="M14" s="35"/>
      <c r="N14" t="s">
        <v>161</v>
      </c>
      <c r="O14" s="4">
        <f t="shared" si="3"/>
        <v>0</v>
      </c>
      <c r="P14">
        <v>0</v>
      </c>
    </row>
    <row r="15" spans="1:16" ht="12.75">
      <c r="A15" s="1"/>
      <c r="B15" s="1"/>
      <c r="C15" s="1"/>
      <c r="D15" s="1"/>
      <c r="G15" s="17"/>
      <c r="H15" s="17"/>
      <c r="I15" s="17"/>
      <c r="J15" s="17"/>
      <c r="K15" s="17"/>
      <c r="L15" s="1"/>
      <c r="M15" s="35"/>
      <c r="N15" t="s">
        <v>162</v>
      </c>
      <c r="O15" s="4">
        <f t="shared" si="3"/>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G23" s="17"/>
      <c r="H23" s="17"/>
      <c r="I23" s="17"/>
      <c r="J23" s="17"/>
      <c r="K23" s="17"/>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G30" s="17"/>
      <c r="H30" s="17"/>
      <c r="I30" s="17"/>
      <c r="J30" s="17"/>
      <c r="K30" s="17"/>
      <c r="L30" s="1"/>
      <c r="M30" s="1"/>
    </row>
    <row r="31" spans="1:13" ht="12.75">
      <c r="A31" s="1"/>
      <c r="B31" s="1"/>
      <c r="C31" s="1"/>
      <c r="D31" s="1"/>
      <c r="G31" s="17"/>
      <c r="H31" s="17"/>
      <c r="I31" s="17"/>
      <c r="J31" s="17"/>
      <c r="K31" s="17"/>
      <c r="L31" s="1"/>
      <c r="M31" s="1"/>
    </row>
    <row r="32" spans="1:13" ht="12.75">
      <c r="A32" s="1"/>
      <c r="B32" s="1"/>
      <c r="C32" s="1"/>
      <c r="D32" s="1"/>
      <c r="I32" s="17"/>
      <c r="J32" s="17"/>
      <c r="K32" s="17"/>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indexed="44"/>
  </sheetPr>
  <dimension ref="A1:P200"/>
  <sheetViews>
    <sheetView workbookViewId="0" topLeftCell="A1">
      <pane ySplit="5" topLeftCell="A6" activePane="bottomLeft" state="frozen"/>
      <selection pane="topLeft" activeCell="A6" sqref="A6"/>
      <selection pane="bottomLeft" activeCell="P7" sqref="P7:P15"/>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8.714285714285714"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86</v>
      </c>
      <c r="B1" s="38" t="s">
        <v>100</v>
      </c>
      <c r="C1" s="1"/>
      <c r="D1" s="1"/>
      <c r="E1" s="1"/>
      <c r="F1" s="19"/>
      <c r="G1" s="1"/>
      <c r="H1" s="1"/>
      <c r="I1" s="9"/>
      <c r="J1" s="9"/>
      <c r="K1" s="9"/>
      <c r="L1" s="1"/>
    </row>
    <row r="2" spans="1:12" ht="12.75">
      <c r="A2" s="37">
        <v>0</v>
      </c>
      <c r="B2" s="40"/>
      <c r="C2" s="230" t="s">
        <v>807</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5" ht="12.75">
      <c r="A7" s="1"/>
      <c r="B7" s="1"/>
      <c r="C7" s="1"/>
      <c r="D7" s="1"/>
      <c r="G7" s="17"/>
      <c r="H7" s="17"/>
      <c r="I7" s="17"/>
      <c r="J7" s="17"/>
      <c r="K7" s="17"/>
      <c r="L7" s="1"/>
      <c r="M7" s="35"/>
      <c r="N7" t="s">
        <v>156</v>
      </c>
      <c r="O7" s="4">
        <f t="shared" si="0" ref="O7:O15">SUMIF($E$7:$E$91,N7,$B$7:$B$91)</f>
        <v>0</v>
      </c>
    </row>
    <row r="8" spans="1:15" ht="12.75">
      <c r="A8" s="1"/>
      <c r="B8" s="1"/>
      <c r="C8" s="1"/>
      <c r="D8" s="1"/>
      <c r="G8" s="17"/>
      <c r="H8" s="17"/>
      <c r="I8" s="17"/>
      <c r="J8" s="17"/>
      <c r="K8" s="17"/>
      <c r="L8" s="1"/>
      <c r="M8" s="35"/>
      <c r="N8" t="s">
        <v>130</v>
      </c>
      <c r="O8" s="4">
        <f t="shared" si="0"/>
        <v>0</v>
      </c>
    </row>
    <row r="9" spans="1:15" ht="12.75">
      <c r="A9" s="1"/>
      <c r="B9" s="1"/>
      <c r="C9" s="1"/>
      <c r="D9" s="1"/>
      <c r="G9" s="17"/>
      <c r="H9" s="17"/>
      <c r="I9" s="17"/>
      <c r="J9" s="17"/>
      <c r="K9" s="17"/>
      <c r="L9" s="1"/>
      <c r="M9" s="35"/>
      <c r="N9" t="s">
        <v>157</v>
      </c>
      <c r="O9" s="4">
        <f t="shared" si="0"/>
        <v>0</v>
      </c>
    </row>
    <row r="10" spans="1:15" ht="12.75">
      <c r="A10" s="1"/>
      <c r="B10" s="1"/>
      <c r="C10" s="1"/>
      <c r="D10" s="1"/>
      <c r="G10" s="17"/>
      <c r="H10" s="17"/>
      <c r="I10" s="17"/>
      <c r="J10" s="17"/>
      <c r="K10" s="17"/>
      <c r="L10" s="1"/>
      <c r="M10" s="35"/>
      <c r="N10" t="s">
        <v>158</v>
      </c>
      <c r="O10" s="4">
        <f t="shared" si="0"/>
        <v>0</v>
      </c>
    </row>
    <row r="11" spans="1:15" ht="12.75">
      <c r="A11" s="1"/>
      <c r="B11" s="1"/>
      <c r="C11" s="1"/>
      <c r="D11" s="1"/>
      <c r="G11" s="17"/>
      <c r="H11" s="17"/>
      <c r="I11" s="17"/>
      <c r="J11" s="17"/>
      <c r="K11" s="17"/>
      <c r="L11" s="1"/>
      <c r="M11" s="35"/>
      <c r="N11" t="s">
        <v>154</v>
      </c>
      <c r="O11" s="4">
        <f t="shared" si="0"/>
        <v>0</v>
      </c>
    </row>
    <row r="12" spans="1:15" ht="12.75">
      <c r="A12" s="1"/>
      <c r="B12" s="1"/>
      <c r="C12" s="1"/>
      <c r="D12" s="1"/>
      <c r="G12" s="17"/>
      <c r="H12" s="17"/>
      <c r="I12" s="17"/>
      <c r="J12" s="17"/>
      <c r="K12" s="17"/>
      <c r="L12" s="1"/>
      <c r="M12" s="35"/>
      <c r="N12" t="s">
        <v>159</v>
      </c>
      <c r="O12" s="4">
        <f t="shared" si="0"/>
        <v>0</v>
      </c>
    </row>
    <row r="13" spans="1:15" ht="12.75">
      <c r="A13" s="1"/>
      <c r="B13" s="1"/>
      <c r="C13" s="1"/>
      <c r="D13" s="1"/>
      <c r="G13" s="17"/>
      <c r="H13" s="17"/>
      <c r="I13" s="17"/>
      <c r="J13" s="17"/>
      <c r="K13" s="17"/>
      <c r="L13" s="1"/>
      <c r="M13" s="35"/>
      <c r="N13" t="s">
        <v>160</v>
      </c>
      <c r="O13" s="4">
        <f t="shared" si="0"/>
        <v>0</v>
      </c>
    </row>
    <row r="14" spans="1:15" ht="12.75">
      <c r="A14" s="1"/>
      <c r="B14" s="1"/>
      <c r="C14" s="1"/>
      <c r="D14" s="1"/>
      <c r="G14" s="17"/>
      <c r="H14" s="17"/>
      <c r="I14" s="17"/>
      <c r="J14" s="17"/>
      <c r="K14" s="17"/>
      <c r="L14" s="1"/>
      <c r="M14" s="35"/>
      <c r="N14" t="s">
        <v>161</v>
      </c>
      <c r="O14" s="4">
        <f t="shared" si="0"/>
        <v>0</v>
      </c>
    </row>
    <row r="15" spans="1:15" ht="12.75">
      <c r="A15" s="1"/>
      <c r="B15" s="1"/>
      <c r="C15" s="1"/>
      <c r="D15" s="1"/>
      <c r="G15" s="17"/>
      <c r="H15" s="17"/>
      <c r="I15" s="17"/>
      <c r="J15" s="17"/>
      <c r="K15" s="17"/>
      <c r="L15" s="1"/>
      <c r="M15" s="35"/>
      <c r="N15" t="s">
        <v>162</v>
      </c>
      <c r="O15" s="4">
        <f t="shared" si="0"/>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142857142857143" bestFit="1" customWidth="1"/>
    <col min="6" max="6" width="11.714285714285714"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101</v>
      </c>
      <c r="B1" s="38" t="s">
        <v>100</v>
      </c>
      <c r="C1" s="1"/>
      <c r="D1" s="1"/>
      <c r="E1" s="1"/>
      <c r="F1" s="19"/>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120</v>
      </c>
      <c r="D7" s="1" t="s">
        <v>755</v>
      </c>
      <c r="E7" t="s">
        <v>156</v>
      </c>
      <c r="F7" t="s">
        <v>143</v>
      </c>
      <c r="G7" s="17" t="s">
        <v>645</v>
      </c>
      <c r="H7" s="17">
        <v>39.61</v>
      </c>
      <c r="I7" s="17" t="str">
        <f>IF(ISNUMBER(((G7/$I$3)-1)*100),((G7/$I$3)-1)*100," ")</f>
        <v xml:space="preserve"> </v>
      </c>
      <c r="J7" s="17">
        <f>IF(ISNUMBER(((H7/$J$3)-1)*100),((H7/$J$3)-1)*100," ")</f>
        <v>58.948635634028875</v>
      </c>
      <c r="K7" s="17">
        <f>IF(I7=0,IF(J7=0," ",J7),IF(J7=0,IF(I7=0," ",I7),IF(I7&lt;J7,I7,J7)))</f>
        <v>58.948635634028875</v>
      </c>
      <c r="L7" s="1"/>
      <c r="M7" s="35"/>
      <c r="N7" t="s">
        <v>156</v>
      </c>
      <c r="O7" s="4">
        <f t="shared" si="0" ref="O7:O15">SUMIF($E$7:$E$91,N7,$B$7:$B$91)</f>
        <v>5</v>
      </c>
      <c r="P7">
        <v>100</v>
      </c>
    </row>
    <row r="8" spans="1:16" ht="12.75">
      <c r="A8" s="1">
        <v>2</v>
      </c>
      <c r="B8" s="1">
        <v>1</v>
      </c>
      <c r="C8" s="1">
        <v>121</v>
      </c>
      <c r="D8" s="1" t="s">
        <v>755</v>
      </c>
      <c r="E8" t="s">
        <v>156</v>
      </c>
      <c r="F8" t="s">
        <v>756</v>
      </c>
      <c r="G8" s="17">
        <v>62.16</v>
      </c>
      <c r="H8" s="17">
        <v>70.62</v>
      </c>
      <c r="I8" s="17">
        <f>IF(ISNUMBER(((G8/$I$3)-1)*100),((G8/$I$3)-1)*100," ")</f>
        <v>145.3038674033149</v>
      </c>
      <c r="J8" s="17">
        <f>IF(ISNUMBER(((H8/$J$3)-1)*100),((H8/$J$3)-1)*100," ")</f>
        <v>183.38683788121992</v>
      </c>
      <c r="K8" s="17">
        <f>IF(I8=0,IF(J8=0," ",J8),IF(J8=0,IF(I8=0," ",I8),IF(I8&lt;J8,I8,J8)))</f>
        <v>145.3038674033149</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tabColor indexed="44"/>
  </sheetPr>
  <dimension ref="A1:P200"/>
  <sheetViews>
    <sheetView workbookViewId="0" topLeftCell="A1">
      <pane ySplit="5" topLeftCell="A6" activePane="bottomLeft" state="frozen"/>
      <selection pane="topLeft" activeCell="A6" sqref="A6"/>
      <selection pane="bottomLeft" activeCell="P11" sqref="P11"/>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1.571428571428571"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85</v>
      </c>
      <c r="B1" s="38" t="s">
        <v>100</v>
      </c>
      <c r="C1" s="1"/>
      <c r="D1" s="1"/>
      <c r="E1" s="1"/>
      <c r="F1" s="19"/>
      <c r="G1" s="1"/>
      <c r="H1" s="1"/>
      <c r="I1" s="9"/>
      <c r="J1" s="9"/>
      <c r="K1" s="9"/>
      <c r="L1" s="1"/>
    </row>
    <row r="2" spans="1:12" ht="12.75">
      <c r="A2" s="37">
        <v>5</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10</v>
      </c>
      <c r="C7" s="1">
        <v>117</v>
      </c>
      <c r="D7" s="1" t="s">
        <v>751</v>
      </c>
      <c r="E7" t="s">
        <v>156</v>
      </c>
      <c r="F7" s="195" t="s">
        <v>754</v>
      </c>
      <c r="G7" s="17">
        <v>39.03</v>
      </c>
      <c r="H7" s="17">
        <v>39.69</v>
      </c>
      <c r="I7" s="17">
        <f>IF(ISNUMBER(((G7/$I$3)-1)*100),((G7/$I$3)-1)*100," ")</f>
        <v>54.02525651144436</v>
      </c>
      <c r="J7" s="17">
        <f>IF(ISNUMBER(((H7/$J$3)-1)*100),((H7/$J$3)-1)*100," ")</f>
        <v>59.2696629213483</v>
      </c>
      <c r="K7" s="17">
        <f>IF(I7=0,IF(J7=0," ",J7),IF(J7=0,IF(I7=0," ",I7),IF(I7&lt;J7,I7,J7)))</f>
        <v>54.02525651144436</v>
      </c>
      <c r="L7" s="1"/>
      <c r="M7" s="35"/>
      <c r="N7" t="s">
        <v>156</v>
      </c>
      <c r="O7" s="4">
        <f t="shared" si="0" ref="O7:O15">SUMIF($E$7:$E$91,N7,$B$7:$B$91)</f>
        <v>14</v>
      </c>
      <c r="P7" s="195">
        <v>100</v>
      </c>
    </row>
    <row r="8" spans="1:16" ht="12.75">
      <c r="A8" s="1">
        <v>2</v>
      </c>
      <c r="B8" s="1">
        <v>7</v>
      </c>
      <c r="C8" s="1">
        <v>116</v>
      </c>
      <c r="D8" s="1" t="s">
        <v>751</v>
      </c>
      <c r="E8" t="s">
        <v>154</v>
      </c>
      <c r="F8" s="195" t="s">
        <v>753</v>
      </c>
      <c r="G8" s="17">
        <v>39.60</v>
      </c>
      <c r="H8" s="17">
        <v>39.12</v>
      </c>
      <c r="I8" s="17">
        <f>IF(ISNUMBER(((G8/$I$3)-1)*100),((G8/$I$3)-1)*100," ")</f>
        <v>56.27466456195738</v>
      </c>
      <c r="J8" s="17">
        <f>IF(ISNUMBER(((H8/$J$3)-1)*100),((H8/$J$3)-1)*100," ")</f>
        <v>56.98234349919742</v>
      </c>
      <c r="K8" s="17">
        <f>IF(I8=0,IF(J8=0," ",J8),IF(J8=0,IF(I8=0," ",I8),IF(I8&lt;J8,I8,J8)))</f>
        <v>56.27466456195738</v>
      </c>
      <c r="L8" s="1"/>
      <c r="M8" s="35"/>
      <c r="N8" t="s">
        <v>130</v>
      </c>
      <c r="O8" s="4">
        <f t="shared" si="0"/>
        <v>0</v>
      </c>
      <c r="P8">
        <v>0</v>
      </c>
    </row>
    <row r="9" spans="1:16" ht="12.75">
      <c r="A9" s="1">
        <v>3</v>
      </c>
      <c r="B9" s="1">
        <v>4</v>
      </c>
      <c r="C9" s="1">
        <v>115</v>
      </c>
      <c r="D9" s="1" t="s">
        <v>751</v>
      </c>
      <c r="E9" t="s">
        <v>156</v>
      </c>
      <c r="F9" t="s">
        <v>752</v>
      </c>
      <c r="G9" s="17">
        <v>40.32</v>
      </c>
      <c r="H9" s="17">
        <v>41.09</v>
      </c>
      <c r="I9" s="17">
        <f>IF(ISNUMBER(((G9/$I$3)-1)*100),((G9/$I$3)-1)*100," ")</f>
        <v>59.116022099447505</v>
      </c>
      <c r="J9" s="17">
        <f>IF(ISNUMBER(((H9/$J$3)-1)*100),((H9/$J$3)-1)*100," ")</f>
        <v>64.8876404494382</v>
      </c>
      <c r="K9" s="17">
        <f>IF(I9=0,IF(J9=0," ",J9),IF(J9=0,IF(I9=0," ",I9),IF(I9&lt;J9,I9,J9)))</f>
        <v>59.116022099447505</v>
      </c>
      <c r="L9" s="1"/>
      <c r="M9" s="35"/>
      <c r="N9" t="s">
        <v>157</v>
      </c>
      <c r="O9" s="4">
        <f t="shared" si="0"/>
        <v>0</v>
      </c>
      <c r="P9">
        <v>0</v>
      </c>
    </row>
    <row r="10" spans="1:16" ht="12.75">
      <c r="A10" s="1"/>
      <c r="B10" s="1">
        <v>1</v>
      </c>
      <c r="C10" s="1">
        <v>119</v>
      </c>
      <c r="D10" s="1" t="s">
        <v>751</v>
      </c>
      <c r="E10" t="s">
        <v>154</v>
      </c>
      <c r="F10" t="s">
        <v>147</v>
      </c>
      <c r="G10" s="17">
        <v>42.87</v>
      </c>
      <c r="H10" s="17">
        <v>44.08</v>
      </c>
      <c r="I10" s="17">
        <f>IF(ISNUMBER(((G10/$I$3)-1)*100),((G10/$I$3)-1)*100," ")</f>
        <v>69.1791633780584</v>
      </c>
      <c r="J10" s="17">
        <f>IF(ISNUMBER(((H10/$J$3)-1)*100),((H10/$J$3)-1)*100," ")</f>
        <v>76.88603531300157</v>
      </c>
      <c r="K10" s="17">
        <f>IF(I10=0,IF(J10=0," ",J10),IF(J10=0,IF(I10=0," ",I10),IF(I10&lt;J10,I10,J10)))</f>
        <v>69.1791633780584</v>
      </c>
      <c r="L10" s="1"/>
      <c r="M10" s="35"/>
      <c r="N10" t="s">
        <v>158</v>
      </c>
      <c r="O10" s="4">
        <f t="shared" si="0"/>
        <v>0</v>
      </c>
      <c r="P10">
        <v>0</v>
      </c>
    </row>
    <row r="11" spans="1:16" ht="12.75">
      <c r="A11" s="1"/>
      <c r="B11" s="1">
        <v>1</v>
      </c>
      <c r="C11" s="1">
        <v>118</v>
      </c>
      <c r="D11" s="1" t="s">
        <v>751</v>
      </c>
      <c r="E11" t="s">
        <v>154</v>
      </c>
      <c r="F11" t="s">
        <v>145</v>
      </c>
      <c r="G11" s="17">
        <v>43.81</v>
      </c>
      <c r="H11" s="17">
        <v>43.86</v>
      </c>
      <c r="I11" s="17">
        <f>IF(ISNUMBER(((G11/$I$3)-1)*100),((G11/$I$3)-1)*100," ")</f>
        <v>72.88871349644832</v>
      </c>
      <c r="J11" s="17">
        <f>IF(ISNUMBER(((H11/$J$3)-1)*100),((H11/$J$3)-1)*100," ")</f>
        <v>76.00321027287318</v>
      </c>
      <c r="K11" s="17">
        <f>IF(I11=0,IF(J11=0," ",J11),IF(J11=0,IF(I11=0," ",I11),IF(I11&lt;J11,I11,J11)))</f>
        <v>72.88871349644832</v>
      </c>
      <c r="L11" s="1"/>
      <c r="M11" s="35"/>
      <c r="N11" t="s">
        <v>154</v>
      </c>
      <c r="O11" s="4">
        <f t="shared" si="0"/>
        <v>9</v>
      </c>
      <c r="P11" s="195">
        <v>90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3.571428571428571"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84</v>
      </c>
      <c r="B1" s="38" t="s">
        <v>100</v>
      </c>
      <c r="C1" s="1"/>
      <c r="D1" s="1"/>
      <c r="E1" s="1"/>
      <c r="F1" s="19"/>
      <c r="G1" s="1"/>
      <c r="H1" s="1"/>
      <c r="I1" s="9"/>
      <c r="J1" s="9"/>
      <c r="K1" s="9"/>
      <c r="L1" s="1"/>
    </row>
    <row r="2" spans="1:12" ht="12.75">
      <c r="A2" s="37">
        <v>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4</v>
      </c>
      <c r="C7" s="1">
        <v>113</v>
      </c>
      <c r="D7" s="1" t="s">
        <v>749</v>
      </c>
      <c r="E7" t="s">
        <v>154</v>
      </c>
      <c r="F7" t="s">
        <v>144</v>
      </c>
      <c r="G7" s="17">
        <v>44.42</v>
      </c>
      <c r="H7" s="17">
        <v>45.09</v>
      </c>
      <c r="I7" s="17">
        <f>IF(ISNUMBER(((G7/$I$3)-1)*100),((G7/$I$3)-1)*100," ")</f>
        <v>75.29597474348857</v>
      </c>
      <c r="J7" s="17">
        <f>IF(ISNUMBER(((H7/$J$3)-1)*100),((H7/$J$3)-1)*100," ")</f>
        <v>80.93900481540932</v>
      </c>
      <c r="K7" s="17">
        <f>IF(I7=0,IF(J7=0," ",J7),IF(J7=0,IF(I7=0," ",I7),IF(I7&lt;J7,I7,J7)))</f>
        <v>75.29597474348857</v>
      </c>
      <c r="L7" s="1"/>
      <c r="M7" s="35"/>
      <c r="N7" t="s">
        <v>156</v>
      </c>
      <c r="O7" s="4">
        <f t="shared" si="0" ref="O7:O15">SUMIF($E$7:$E$91,N7,$B$7:$B$91)</f>
        <v>0</v>
      </c>
      <c r="P7">
        <v>0</v>
      </c>
    </row>
    <row r="8" spans="1:16" ht="12.75">
      <c r="A8" s="1">
        <v>2</v>
      </c>
      <c r="B8" s="1">
        <v>1</v>
      </c>
      <c r="C8" s="1">
        <v>114</v>
      </c>
      <c r="D8" s="1" t="s">
        <v>749</v>
      </c>
      <c r="E8" t="s">
        <v>154</v>
      </c>
      <c r="F8" t="s">
        <v>750</v>
      </c>
      <c r="G8" s="17">
        <v>47.19</v>
      </c>
      <c r="H8" s="17">
        <v>47.20</v>
      </c>
      <c r="I8" s="17">
        <f>IF(ISNUMBER(((G8/$I$3)-1)*100),((G8/$I$3)-1)*100," ")</f>
        <v>86.22730860299922</v>
      </c>
      <c r="J8" s="17">
        <f>IF(ISNUMBER(((H8/$J$3)-1)*100),((H8/$J$3)-1)*100," ")</f>
        <v>89.40609951845906</v>
      </c>
      <c r="K8" s="17">
        <f>IF(I8=0,IF(J8=0," ",J8),IF(J8=0,IF(I8=0," ",I8),IF(I8&lt;J8,I8,J8)))</f>
        <v>86.22730860299922</v>
      </c>
      <c r="L8" s="1"/>
      <c r="M8" s="35"/>
      <c r="N8" t="s">
        <v>130</v>
      </c>
      <c r="O8" s="4">
        <f t="shared" si="0"/>
        <v>0</v>
      </c>
      <c r="P8">
        <v>0</v>
      </c>
    </row>
    <row r="9" spans="1:16" ht="12.75">
      <c r="A9" s="1"/>
      <c r="B9" s="1"/>
      <c r="C9" s="1"/>
      <c r="D9" s="1"/>
      <c r="G9" s="17"/>
      <c r="H9" s="17"/>
      <c r="I9" s="17"/>
      <c r="J9" s="17"/>
      <c r="K9" s="17"/>
      <c r="L9" s="1"/>
      <c r="M9" s="35"/>
      <c r="N9" t="s">
        <v>157</v>
      </c>
      <c r="O9" s="4">
        <f t="shared" si="0"/>
        <v>0</v>
      </c>
      <c r="P9">
        <v>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5</v>
      </c>
      <c r="P11">
        <v>100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100-000000000000}">
  <sheetPr codeName="Sheet24">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8.428571428571427"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83</v>
      </c>
      <c r="B1" s="38" t="s">
        <v>100</v>
      </c>
      <c r="C1" s="1"/>
      <c r="D1" s="1"/>
      <c r="E1" s="1"/>
      <c r="F1" s="19"/>
      <c r="G1" s="1"/>
      <c r="H1" s="1"/>
      <c r="I1" s="9"/>
      <c r="J1" s="9"/>
      <c r="K1" s="9"/>
      <c r="L1" s="1"/>
    </row>
    <row r="2" spans="1:12" ht="12.75">
      <c r="A2" s="37">
        <v>5</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10</v>
      </c>
      <c r="C7" s="1">
        <v>109</v>
      </c>
      <c r="D7" s="1" t="s">
        <v>744</v>
      </c>
      <c r="E7" t="s">
        <v>154</v>
      </c>
      <c r="F7" t="s">
        <v>747</v>
      </c>
      <c r="G7" s="17">
        <v>31.39</v>
      </c>
      <c r="H7" s="17">
        <v>30.92</v>
      </c>
      <c r="I7" s="17">
        <f>IF(ISNUMBER(((G7/$I$3)-1)*100),((G7/$I$3)-1)*100," ")</f>
        <v>23.875295974743494</v>
      </c>
      <c r="J7" s="17">
        <f>IF(ISNUMBER(((H7/$J$3)-1)*100),((H7/$J$3)-1)*100," ")</f>
        <v>24.07704654895666</v>
      </c>
      <c r="K7" s="17">
        <f>IF(I7=0,IF(J7=0," ",J7),IF(J7=0,IF(I7=0," ",I7),IF(I7&lt;J7,I7,J7)))</f>
        <v>23.875295974743494</v>
      </c>
      <c r="L7" s="1"/>
      <c r="M7" s="35"/>
      <c r="N7" t="s">
        <v>156</v>
      </c>
      <c r="O7" s="4">
        <f t="shared" si="0" ref="O7:O15">SUMIF($E$7:$E$91,N7,$B$7:$B$91)</f>
        <v>5</v>
      </c>
      <c r="P7">
        <v>81</v>
      </c>
    </row>
    <row r="8" spans="1:16" ht="12.75">
      <c r="A8" s="1">
        <v>2</v>
      </c>
      <c r="B8" s="1">
        <v>7</v>
      </c>
      <c r="C8" s="1">
        <v>108</v>
      </c>
      <c r="D8" s="1" t="s">
        <v>744</v>
      </c>
      <c r="E8" t="s">
        <v>157</v>
      </c>
      <c r="F8" t="s">
        <v>746</v>
      </c>
      <c r="G8" s="17">
        <v>39.8</v>
      </c>
      <c r="H8" s="17">
        <v>39.28</v>
      </c>
      <c r="I8" s="17">
        <f>IF(ISNUMBER(((G8/$I$3)-1)*100),((G8/$I$3)-1)*100," ")</f>
        <v>57.06393054459351</v>
      </c>
      <c r="J8" s="17">
        <f>IF(ISNUMBER(((H8/$J$3)-1)*100),((H8/$J$3)-1)*100," ")</f>
        <v>57.62439807383628</v>
      </c>
      <c r="K8" s="17">
        <f>IF(I8=0,IF(J8=0," ",J8),IF(J8=0,IF(I8=0," ",I8),IF(I8&lt;J8,I8,J8)))</f>
        <v>57.06393054459351</v>
      </c>
      <c r="L8" s="1"/>
      <c r="M8" s="35"/>
      <c r="N8" t="s">
        <v>130</v>
      </c>
      <c r="O8" s="4">
        <f t="shared" si="0"/>
        <v>0</v>
      </c>
      <c r="P8">
        <v>0</v>
      </c>
    </row>
    <row r="9" spans="1:16" ht="12.75">
      <c r="A9" s="1">
        <v>3</v>
      </c>
      <c r="B9" s="1">
        <v>4</v>
      </c>
      <c r="C9" s="1">
        <v>107</v>
      </c>
      <c r="D9" s="1" t="s">
        <v>744</v>
      </c>
      <c r="E9" t="s">
        <v>156</v>
      </c>
      <c r="F9" t="s">
        <v>745</v>
      </c>
      <c r="G9" s="17">
        <v>40.27</v>
      </c>
      <c r="H9" s="17">
        <v>41.21</v>
      </c>
      <c r="I9" s="17">
        <f>IF(ISNUMBER(((G9/$I$3)-1)*100),((G9/$I$3)-1)*100," ")</f>
        <v>58.91870560378849</v>
      </c>
      <c r="J9" s="17">
        <f>IF(ISNUMBER(((H9/$J$3)-1)*100),((H9/$J$3)-1)*100," ")</f>
        <v>65.36918138041732</v>
      </c>
      <c r="K9" s="17">
        <f>IF(I9=0,IF(J9=0," ",J9),IF(J9=0,IF(I9=0," ",I9),IF(I9&lt;J9,I9,J9)))</f>
        <v>58.91870560378849</v>
      </c>
      <c r="L9" s="1"/>
      <c r="M9" s="35"/>
      <c r="N9" t="s">
        <v>157</v>
      </c>
      <c r="O9" s="4">
        <f t="shared" si="0"/>
        <v>8</v>
      </c>
      <c r="P9">
        <v>90</v>
      </c>
    </row>
    <row r="10" spans="1:16" ht="12.75">
      <c r="A10" s="1"/>
      <c r="B10" s="1">
        <v>1</v>
      </c>
      <c r="C10" s="1">
        <v>111</v>
      </c>
      <c r="D10" s="1" t="s">
        <v>744</v>
      </c>
      <c r="E10" t="s">
        <v>156</v>
      </c>
      <c r="F10" t="s">
        <v>748</v>
      </c>
      <c r="G10" s="17">
        <v>40.34</v>
      </c>
      <c r="H10" s="17">
        <v>40.99</v>
      </c>
      <c r="I10" s="17">
        <f>IF(ISNUMBER(((G10/$I$3)-1)*100),((G10/$I$3)-1)*100," ")</f>
        <v>59.19494869771113</v>
      </c>
      <c r="J10" s="17">
        <f>IF(ISNUMBER(((H10/$J$3)-1)*100),((H10/$J$3)-1)*100," ")</f>
        <v>64.48635634028892</v>
      </c>
      <c r="K10" s="17">
        <f>IF(I10=0,IF(J10=0," ",J10),IF(J10=0,IF(I10=0," ",I10),IF(I10&lt;J10,I10,J10)))</f>
        <v>59.19494869771113</v>
      </c>
      <c r="L10" s="1"/>
      <c r="M10" s="35"/>
      <c r="N10" t="s">
        <v>158</v>
      </c>
      <c r="O10" s="4">
        <f t="shared" si="0"/>
        <v>0</v>
      </c>
      <c r="P10">
        <v>0</v>
      </c>
    </row>
    <row r="11" spans="1:16" ht="12.75">
      <c r="A11" s="1"/>
      <c r="B11" s="1">
        <v>1</v>
      </c>
      <c r="C11" s="1">
        <v>110</v>
      </c>
      <c r="D11" s="1" t="s">
        <v>744</v>
      </c>
      <c r="E11" t="s">
        <v>157</v>
      </c>
      <c r="F11" t="s">
        <v>134</v>
      </c>
      <c r="G11" s="17">
        <v>43.63</v>
      </c>
      <c r="H11" s="17">
        <v>42.13</v>
      </c>
      <c r="I11" s="17">
        <f>IF(ISNUMBER(((G11/$I$3)-1)*100),((G11/$I$3)-1)*100," ")</f>
        <v>72.17837411207577</v>
      </c>
      <c r="J11" s="17">
        <f>IF(ISNUMBER(((H11/$J$3)-1)*100),((H11/$J$3)-1)*100," ")</f>
        <v>69.06099518459068</v>
      </c>
      <c r="K11" s="17">
        <f>IF(I11=0,IF(J11=0," ",J11),IF(J11=0,IF(I11=0," ",I11),IF(I11&lt;J11,I11,J11)))</f>
        <v>69.06099518459068</v>
      </c>
      <c r="L11" s="1"/>
      <c r="M11" s="35"/>
      <c r="N11" t="s">
        <v>154</v>
      </c>
      <c r="O11" s="4">
        <f t="shared" si="0"/>
        <v>10</v>
      </c>
      <c r="P11">
        <v>100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200-000000000000}">
  <sheetPr codeName="Sheet23">
    <tabColor indexed="44"/>
  </sheetPr>
  <dimension ref="A1:P200"/>
  <sheetViews>
    <sheetView workbookViewId="0" topLeftCell="A1">
      <pane ySplit="5" topLeftCell="A6" activePane="bottomLeft" state="frozen"/>
      <selection pane="topLeft" activeCell="A6" sqref="A6"/>
      <selection pane="bottomLeft" activeCell="B12" sqref="B12:B13"/>
    </sheetView>
  </sheetViews>
  <sheetFormatPr defaultColWidth="8.854285714285714" defaultRowHeight="12.75"/>
  <cols>
    <col min="1" max="2" width="8.714285714285714" customWidth="1"/>
    <col min="3" max="3" width="4" bestFit="1" customWidth="1"/>
    <col min="4" max="4" width="7.142857142857143" bestFit="1" customWidth="1"/>
    <col min="5" max="5" width="6.571428571428571" bestFit="1" customWidth="1"/>
    <col min="6" max="6" width="17"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5" bestFit="1" customWidth="1"/>
  </cols>
  <sheetData>
    <row r="1" spans="1:12" ht="12.75">
      <c r="A1" s="14" t="s">
        <v>82</v>
      </c>
      <c r="B1" s="38" t="s">
        <v>100</v>
      </c>
      <c r="C1" s="1"/>
      <c r="D1" s="1"/>
      <c r="E1" s="1"/>
      <c r="F1" s="19"/>
      <c r="G1" s="1"/>
      <c r="H1" s="1"/>
      <c r="I1" s="9"/>
      <c r="J1" s="9"/>
      <c r="K1" s="9"/>
      <c r="L1" s="1"/>
    </row>
    <row r="2" spans="1:12" ht="12.75">
      <c r="A2" s="37">
        <v>8</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8</v>
      </c>
      <c r="C7" s="1">
        <v>100</v>
      </c>
      <c r="D7" s="1" t="s">
        <v>737</v>
      </c>
      <c r="E7" t="s">
        <v>154</v>
      </c>
      <c r="F7" t="s">
        <v>140</v>
      </c>
      <c r="G7" s="17">
        <v>34.02</v>
      </c>
      <c r="H7" s="17">
        <v>34.34</v>
      </c>
      <c r="I7" s="17">
        <f t="shared" si="0" ref="I7:I14">IF(ISNUMBER(((G7/$I$3)-1)*100),((G7/$I$3)-1)*100," ")</f>
        <v>34.25414364640886</v>
      </c>
      <c r="J7" s="17">
        <f t="shared" si="1" ref="J7:J14">IF(ISNUMBER(((H7/$J$3)-1)*100),((H7/$J$3)-1)*100," ")</f>
        <v>37.80096308186196</v>
      </c>
      <c r="K7" s="17">
        <f t="shared" si="2" ref="K7:K14">IF(I7=0,IF(J7=0," ",J7),IF(J7=0,IF(I7=0," ",I7),IF(I7&lt;J7,I7,J7)))</f>
        <v>34.25414364640886</v>
      </c>
      <c r="L7" s="1"/>
      <c r="M7" s="35"/>
      <c r="N7" t="s">
        <v>156</v>
      </c>
      <c r="O7" s="4">
        <f t="shared" si="3" ref="O7:O15">SUMIF($E$7:$E$91,N7,$B$7:$B$91)</f>
        <v>5</v>
      </c>
      <c r="P7">
        <v>85.50</v>
      </c>
    </row>
    <row r="8" spans="1:16" ht="12.75">
      <c r="A8" s="1">
        <v>2</v>
      </c>
      <c r="B8" s="1">
        <v>5</v>
      </c>
      <c r="C8" s="1">
        <v>101</v>
      </c>
      <c r="D8" s="1" t="s">
        <v>737</v>
      </c>
      <c r="E8" t="s">
        <v>160</v>
      </c>
      <c r="F8" t="s">
        <v>136</v>
      </c>
      <c r="G8" s="17">
        <v>38.61</v>
      </c>
      <c r="H8" s="17">
        <v>40.46</v>
      </c>
      <c r="I8" s="17">
        <f t="shared" si="0"/>
        <v>52.36779794790844</v>
      </c>
      <c r="J8" s="17">
        <f t="shared" si="1"/>
        <v>62.35955056179774</v>
      </c>
      <c r="K8" s="17">
        <f t="shared" si="2"/>
        <v>52.36779794790844</v>
      </c>
      <c r="L8" s="1"/>
      <c r="M8" s="35"/>
      <c r="N8" t="s">
        <v>130</v>
      </c>
      <c r="O8" s="4">
        <f t="shared" si="3"/>
        <v>0</v>
      </c>
      <c r="P8">
        <v>0</v>
      </c>
    </row>
    <row r="9" spans="1:16" ht="12.75">
      <c r="A9" s="1">
        <v>3</v>
      </c>
      <c r="B9" s="1">
        <v>2</v>
      </c>
      <c r="C9" s="1">
        <v>98</v>
      </c>
      <c r="D9" s="1" t="s">
        <v>737</v>
      </c>
      <c r="E9" t="s">
        <v>156</v>
      </c>
      <c r="F9" t="s">
        <v>738</v>
      </c>
      <c r="G9" s="17">
        <v>40.14</v>
      </c>
      <c r="H9" s="17" t="s">
        <v>647</v>
      </c>
      <c r="I9" s="17">
        <f t="shared" si="0"/>
        <v>58.40568271507498</v>
      </c>
      <c r="J9" s="17" t="str">
        <f t="shared" si="1"/>
        <v xml:space="preserve"> </v>
      </c>
      <c r="K9" s="17">
        <f t="shared" si="2"/>
        <v>58.40568271507498</v>
      </c>
      <c r="L9" s="1"/>
      <c r="M9" s="35"/>
      <c r="N9" t="s">
        <v>157</v>
      </c>
      <c r="O9" s="4">
        <f t="shared" si="3"/>
        <v>2</v>
      </c>
      <c r="P9">
        <v>72</v>
      </c>
    </row>
    <row r="10" spans="1:16" ht="12.75">
      <c r="A10" s="1"/>
      <c r="B10" s="1">
        <v>1</v>
      </c>
      <c r="C10" s="1">
        <v>102</v>
      </c>
      <c r="D10" s="1" t="s">
        <v>737</v>
      </c>
      <c r="E10" t="s">
        <v>156</v>
      </c>
      <c r="F10" t="s">
        <v>740</v>
      </c>
      <c r="G10" s="17">
        <v>42.42</v>
      </c>
      <c r="H10" s="17">
        <v>41.85</v>
      </c>
      <c r="I10" s="17">
        <f t="shared" si="0"/>
        <v>67.40331491712708</v>
      </c>
      <c r="J10" s="17">
        <f t="shared" si="1"/>
        <v>67.9373996789727</v>
      </c>
      <c r="K10" s="17">
        <f t="shared" si="2"/>
        <v>67.40331491712708</v>
      </c>
      <c r="L10" s="1"/>
      <c r="M10" s="35"/>
      <c r="N10" t="s">
        <v>158</v>
      </c>
      <c r="O10" s="4">
        <f t="shared" si="3"/>
        <v>0</v>
      </c>
      <c r="P10">
        <v>0</v>
      </c>
    </row>
    <row r="11" spans="1:16" ht="12.75">
      <c r="A11" s="1"/>
      <c r="B11" s="1">
        <v>1</v>
      </c>
      <c r="C11" s="1">
        <v>106</v>
      </c>
      <c r="D11" s="1" t="s">
        <v>737</v>
      </c>
      <c r="E11" t="s">
        <v>156</v>
      </c>
      <c r="F11" t="s">
        <v>743</v>
      </c>
      <c r="G11" s="17">
        <v>44.60</v>
      </c>
      <c r="H11" s="17" t="s">
        <v>645</v>
      </c>
      <c r="I11" s="17">
        <f t="shared" si="0"/>
        <v>76.0063141278611</v>
      </c>
      <c r="J11" s="17" t="str">
        <f t="shared" si="1"/>
        <v xml:space="preserve"> </v>
      </c>
      <c r="K11" s="17">
        <f t="shared" si="2"/>
        <v>76.0063141278611</v>
      </c>
      <c r="L11" s="1"/>
      <c r="M11" s="35"/>
      <c r="N11" t="s">
        <v>154</v>
      </c>
      <c r="O11" s="4">
        <f t="shared" si="3"/>
        <v>8</v>
      </c>
      <c r="P11">
        <v>100</v>
      </c>
    </row>
    <row r="12" spans="1:16" ht="12.75">
      <c r="A12" s="1"/>
      <c r="B12" s="196">
        <v>1</v>
      </c>
      <c r="C12" s="1">
        <v>99</v>
      </c>
      <c r="D12" s="1" t="s">
        <v>737</v>
      </c>
      <c r="E12" t="s">
        <v>157</v>
      </c>
      <c r="F12" s="195" t="s">
        <v>739</v>
      </c>
      <c r="G12" s="17">
        <v>44.79</v>
      </c>
      <c r="H12" s="17">
        <v>46.41</v>
      </c>
      <c r="I12" s="17">
        <f t="shared" si="0"/>
        <v>76.75611681136543</v>
      </c>
      <c r="J12" s="17">
        <f t="shared" si="1"/>
        <v>86.23595505617976</v>
      </c>
      <c r="K12" s="17">
        <f t="shared" si="2"/>
        <v>76.75611681136543</v>
      </c>
      <c r="L12" s="1"/>
      <c r="M12" s="35"/>
      <c r="N12" t="s">
        <v>159</v>
      </c>
      <c r="O12" s="4">
        <f t="shared" si="3"/>
        <v>0</v>
      </c>
      <c r="P12">
        <v>0</v>
      </c>
    </row>
    <row r="13" spans="1:16" ht="12.75">
      <c r="A13" s="1"/>
      <c r="B13" s="196">
        <v>1</v>
      </c>
      <c r="C13" s="1">
        <v>105</v>
      </c>
      <c r="D13" s="1" t="s">
        <v>737</v>
      </c>
      <c r="E13" t="s">
        <v>156</v>
      </c>
      <c r="F13" s="195" t="s">
        <v>742</v>
      </c>
      <c r="G13" s="17" t="s">
        <v>645</v>
      </c>
      <c r="H13" s="17">
        <v>45.39</v>
      </c>
      <c r="I13" s="17" t="str">
        <f t="shared" si="0"/>
        <v xml:space="preserve"> </v>
      </c>
      <c r="J13" s="17">
        <f t="shared" si="1"/>
        <v>82.14285714285714</v>
      </c>
      <c r="K13" s="17">
        <f t="shared" si="2"/>
        <v>82.14285714285714</v>
      </c>
      <c r="L13" s="1"/>
      <c r="M13" s="35"/>
      <c r="N13" t="s">
        <v>160</v>
      </c>
      <c r="O13" s="4">
        <f t="shared" si="3"/>
        <v>5</v>
      </c>
      <c r="P13">
        <v>85.50</v>
      </c>
    </row>
    <row r="14" spans="1:16" ht="12.75">
      <c r="A14" s="1"/>
      <c r="B14" s="1">
        <v>1</v>
      </c>
      <c r="C14" s="1">
        <v>103</v>
      </c>
      <c r="D14" s="1" t="s">
        <v>737</v>
      </c>
      <c r="E14" t="s">
        <v>157</v>
      </c>
      <c r="F14" t="s">
        <v>741</v>
      </c>
      <c r="G14" s="17">
        <v>46.19</v>
      </c>
      <c r="H14" s="17">
        <v>47.24</v>
      </c>
      <c r="I14" s="17">
        <f t="shared" si="0"/>
        <v>82.28097868981845</v>
      </c>
      <c r="J14" s="17">
        <f t="shared" si="1"/>
        <v>89.56661316211878</v>
      </c>
      <c r="K14" s="17">
        <f t="shared" si="2"/>
        <v>82.28097868981845</v>
      </c>
      <c r="L14" s="1"/>
      <c r="M14" s="35"/>
      <c r="N14" t="s">
        <v>161</v>
      </c>
      <c r="O14" s="4">
        <f t="shared" si="3"/>
        <v>0</v>
      </c>
      <c r="P14">
        <v>0</v>
      </c>
    </row>
    <row r="15" spans="1:16" ht="12.75">
      <c r="A15" s="1"/>
      <c r="B15" s="1"/>
      <c r="C15" s="1"/>
      <c r="D15" s="1"/>
      <c r="G15" s="17"/>
      <c r="H15" s="17"/>
      <c r="I15" s="17"/>
      <c r="J15" s="17"/>
      <c r="K15" s="17"/>
      <c r="L15" s="1"/>
      <c r="M15" s="35"/>
      <c r="N15" t="s">
        <v>162</v>
      </c>
      <c r="O15" s="4">
        <f t="shared" si="3"/>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I21" s="17"/>
      <c r="J21" s="17"/>
      <c r="K21" s="17"/>
      <c r="L21" s="1"/>
      <c r="M21" s="1"/>
    </row>
    <row r="22" spans="1:13" ht="12.75">
      <c r="A22" s="1"/>
      <c r="B22" s="1"/>
      <c r="C22" s="1"/>
      <c r="D22" s="1"/>
      <c r="I22" s="17"/>
      <c r="J22" s="17"/>
      <c r="K22" s="17"/>
      <c r="L22" s="1"/>
      <c r="M22" s="1"/>
    </row>
    <row r="23" spans="1:13" ht="12.75">
      <c r="A23" s="1"/>
      <c r="B23" s="1"/>
      <c r="C23" s="1"/>
      <c r="D23" s="1"/>
      <c r="I23" s="17"/>
      <c r="J23" s="17"/>
      <c r="K23" s="17"/>
      <c r="L23" s="1"/>
      <c r="M23" s="1"/>
    </row>
    <row r="24" spans="1:13" ht="12.75">
      <c r="A24" s="1"/>
      <c r="B24" s="1"/>
      <c r="C24" s="1"/>
      <c r="D24" s="1"/>
      <c r="I24" s="17"/>
      <c r="J24" s="17"/>
      <c r="K24" s="17"/>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300-000000000000}">
  <sheetPr codeName="Sheet22">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6"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5" bestFit="1" customWidth="1"/>
  </cols>
  <sheetData>
    <row r="1" spans="1:12" ht="12.75">
      <c r="A1" s="14" t="s">
        <v>81</v>
      </c>
      <c r="B1" s="38" t="s">
        <v>100</v>
      </c>
      <c r="C1" s="1"/>
      <c r="D1" s="1"/>
      <c r="E1" s="1"/>
      <c r="F1" s="19"/>
      <c r="G1" s="1"/>
      <c r="H1" s="1"/>
      <c r="I1" s="9"/>
      <c r="J1" s="9"/>
      <c r="K1" s="9"/>
      <c r="L1" s="1"/>
    </row>
    <row r="2" spans="1:12" ht="12.75">
      <c r="A2" s="37">
        <v>6</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6</v>
      </c>
      <c r="C7" s="1">
        <v>94</v>
      </c>
      <c r="D7" s="1" t="s">
        <v>730</v>
      </c>
      <c r="E7" t="s">
        <v>154</v>
      </c>
      <c r="F7" t="s">
        <v>734</v>
      </c>
      <c r="G7" s="17">
        <v>35.05</v>
      </c>
      <c r="H7" s="17">
        <v>35.06</v>
      </c>
      <c r="I7" s="17">
        <f t="shared" si="0" ref="I7:I12">IF(ISNUMBER(((G7/$I$3)-1)*100),((G7/$I$3)-1)*100," ")</f>
        <v>38.318863456984985</v>
      </c>
      <c r="J7" s="17">
        <f t="shared" si="1" ref="J7:J12">IF(ISNUMBER(((H7/$J$3)-1)*100),((H7/$J$3)-1)*100," ")</f>
        <v>40.69020866773676</v>
      </c>
      <c r="K7" s="17">
        <f t="shared" si="2" ref="K7:K12">IF(I7=0,IF(J7=0," ",J7),IF(J7=0,IF(I7=0," ",I7),IF(I7&lt;J7,I7,J7)))</f>
        <v>38.318863456984985</v>
      </c>
      <c r="L7" s="1"/>
      <c r="M7" s="35"/>
      <c r="N7" t="s">
        <v>156</v>
      </c>
      <c r="O7" s="4">
        <f t="shared" si="3" ref="O7:O15">SUMIF($E$7:$E$91,N7,$B$7:$B$91)</f>
        <v>0</v>
      </c>
      <c r="P7">
        <v>0</v>
      </c>
    </row>
    <row r="8" spans="1:16" ht="12.75">
      <c r="A8" s="1">
        <v>2</v>
      </c>
      <c r="B8" s="1">
        <v>3</v>
      </c>
      <c r="C8" s="1">
        <v>97</v>
      </c>
      <c r="D8" s="1" t="s">
        <v>730</v>
      </c>
      <c r="E8" t="s">
        <v>154</v>
      </c>
      <c r="F8" t="s">
        <v>736</v>
      </c>
      <c r="G8" s="17">
        <v>37.79</v>
      </c>
      <c r="H8" s="17">
        <v>36.96</v>
      </c>
      <c r="I8" s="17">
        <f t="shared" si="0"/>
        <v>49.13180741910024</v>
      </c>
      <c r="J8" s="17">
        <f t="shared" si="1"/>
        <v>48.314606741573016</v>
      </c>
      <c r="K8" s="17">
        <f t="shared" si="2"/>
        <v>48.314606741573016</v>
      </c>
      <c r="L8" s="1"/>
      <c r="M8" s="35"/>
      <c r="N8" t="s">
        <v>130</v>
      </c>
      <c r="O8" s="4">
        <f t="shared" si="3"/>
        <v>0</v>
      </c>
      <c r="P8">
        <v>0</v>
      </c>
    </row>
    <row r="9" spans="1:16" ht="12.75">
      <c r="A9" s="1">
        <v>3</v>
      </c>
      <c r="B9" s="1">
        <v>1</v>
      </c>
      <c r="C9" s="1">
        <v>90</v>
      </c>
      <c r="D9" s="1" t="s">
        <v>730</v>
      </c>
      <c r="E9" t="s">
        <v>154</v>
      </c>
      <c r="F9" t="s">
        <v>731</v>
      </c>
      <c r="G9" s="17">
        <v>39.28</v>
      </c>
      <c r="H9" s="17">
        <v>40.05</v>
      </c>
      <c r="I9" s="17">
        <f t="shared" si="0"/>
        <v>55.01183898973954</v>
      </c>
      <c r="J9" s="17">
        <f t="shared" si="1"/>
        <v>60.7142857142857</v>
      </c>
      <c r="K9" s="17">
        <f t="shared" si="2"/>
        <v>55.01183898973954</v>
      </c>
      <c r="L9" s="1"/>
      <c r="M9" s="35"/>
      <c r="N9" t="s">
        <v>157</v>
      </c>
      <c r="O9" s="4">
        <f t="shared" si="3"/>
        <v>0</v>
      </c>
      <c r="P9">
        <v>0</v>
      </c>
    </row>
    <row r="10" spans="1:16" ht="12.75">
      <c r="A10" s="1"/>
      <c r="B10" s="1">
        <v>1</v>
      </c>
      <c r="C10" s="1">
        <v>93</v>
      </c>
      <c r="D10" s="1" t="s">
        <v>730</v>
      </c>
      <c r="E10" t="s">
        <v>161</v>
      </c>
      <c r="F10" t="s">
        <v>733</v>
      </c>
      <c r="G10" s="17">
        <v>44.77</v>
      </c>
      <c r="H10" s="17">
        <v>45.79</v>
      </c>
      <c r="I10" s="17">
        <f t="shared" si="0"/>
        <v>76.67719021310182</v>
      </c>
      <c r="J10" s="17">
        <f t="shared" si="1"/>
        <v>83.74799357945423</v>
      </c>
      <c r="K10" s="17">
        <f t="shared" si="2"/>
        <v>76.67719021310182</v>
      </c>
      <c r="L10" s="1"/>
      <c r="M10" s="35"/>
      <c r="N10" t="s">
        <v>158</v>
      </c>
      <c r="O10" s="4">
        <f t="shared" si="3"/>
        <v>0</v>
      </c>
      <c r="P10">
        <v>0</v>
      </c>
    </row>
    <row r="11" spans="1:16" ht="12.75">
      <c r="A11" s="1"/>
      <c r="B11" s="1">
        <v>1</v>
      </c>
      <c r="C11" s="1">
        <v>96</v>
      </c>
      <c r="D11" s="1" t="s">
        <v>730</v>
      </c>
      <c r="E11" t="s">
        <v>154</v>
      </c>
      <c r="F11" t="s">
        <v>735</v>
      </c>
      <c r="G11" s="17">
        <v>56.25</v>
      </c>
      <c r="H11" s="17">
        <v>50.88</v>
      </c>
      <c r="I11" s="17">
        <f t="shared" si="0"/>
        <v>121.98105761641673</v>
      </c>
      <c r="J11" s="17">
        <f t="shared" si="1"/>
        <v>104.17335473515249</v>
      </c>
      <c r="K11" s="17">
        <f t="shared" si="2"/>
        <v>104.17335473515249</v>
      </c>
      <c r="L11" s="1"/>
      <c r="M11" s="35"/>
      <c r="N11" t="s">
        <v>154</v>
      </c>
      <c r="O11" s="4">
        <f t="shared" si="3"/>
        <v>11</v>
      </c>
      <c r="P11">
        <v>100</v>
      </c>
    </row>
    <row r="12" spans="1:16" ht="12.75">
      <c r="A12" s="1"/>
      <c r="B12" s="1">
        <v>1</v>
      </c>
      <c r="C12" s="1">
        <v>91</v>
      </c>
      <c r="D12" s="1" t="s">
        <v>730</v>
      </c>
      <c r="E12" t="s">
        <v>159</v>
      </c>
      <c r="F12" t="s">
        <v>732</v>
      </c>
      <c r="G12" s="17">
        <v>56.02</v>
      </c>
      <c r="H12" s="17">
        <v>57.71</v>
      </c>
      <c r="I12" s="17">
        <f t="shared" si="0"/>
        <v>121.07340173638516</v>
      </c>
      <c r="J12" s="17">
        <f t="shared" si="1"/>
        <v>131.58105939004815</v>
      </c>
      <c r="K12" s="17">
        <f t="shared" si="2"/>
        <v>121.07340173638516</v>
      </c>
      <c r="L12" s="1"/>
      <c r="M12" s="35"/>
      <c r="N12" t="s">
        <v>159</v>
      </c>
      <c r="O12" s="4">
        <f t="shared" si="3"/>
        <v>1</v>
      </c>
      <c r="P12">
        <v>85.50</v>
      </c>
    </row>
    <row r="13" spans="1:16" ht="12.75">
      <c r="A13" s="1"/>
      <c r="B13" s="1"/>
      <c r="C13" s="1"/>
      <c r="D13" s="1"/>
      <c r="G13" s="17"/>
      <c r="H13" s="17"/>
      <c r="I13" s="17"/>
      <c r="J13" s="17"/>
      <c r="K13" s="17"/>
      <c r="L13" s="1"/>
      <c r="M13" s="35"/>
      <c r="N13" t="s">
        <v>160</v>
      </c>
      <c r="O13" s="4">
        <f t="shared" si="3"/>
        <v>0</v>
      </c>
      <c r="P13">
        <v>0</v>
      </c>
    </row>
    <row r="14" spans="1:16" ht="12.75">
      <c r="A14" s="1"/>
      <c r="B14" s="1"/>
      <c r="C14" s="1"/>
      <c r="D14" s="1"/>
      <c r="G14" s="17"/>
      <c r="H14" s="17"/>
      <c r="I14" s="17"/>
      <c r="J14" s="17"/>
      <c r="K14" s="17"/>
      <c r="L14" s="1"/>
      <c r="M14" s="35"/>
      <c r="N14" t="s">
        <v>161</v>
      </c>
      <c r="O14" s="4">
        <f t="shared" si="3"/>
        <v>1</v>
      </c>
      <c r="P14">
        <v>85.50</v>
      </c>
    </row>
    <row r="15" spans="1:16" ht="12.75">
      <c r="A15" s="1"/>
      <c r="B15" s="1"/>
      <c r="C15" s="1"/>
      <c r="D15" s="1"/>
      <c r="G15" s="17"/>
      <c r="H15" s="17"/>
      <c r="I15" s="17"/>
      <c r="J15" s="17"/>
      <c r="K15" s="17"/>
      <c r="L15" s="1"/>
      <c r="M15" s="35"/>
      <c r="N15" t="s">
        <v>162</v>
      </c>
      <c r="O15" s="4">
        <f t="shared" si="3"/>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G23" s="17"/>
      <c r="H23" s="17"/>
      <c r="I23" s="17"/>
      <c r="J23" s="17"/>
      <c r="K23" s="17"/>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I28" s="17"/>
      <c r="J28" s="17"/>
      <c r="K28" s="17"/>
      <c r="L28" s="1"/>
      <c r="M28" s="1"/>
    </row>
    <row r="29" spans="1:13" ht="12.75">
      <c r="A29" s="1"/>
      <c r="B29" s="1"/>
      <c r="C29" s="1"/>
      <c r="D29" s="1"/>
      <c r="I29" s="17"/>
      <c r="J29" s="17"/>
      <c r="K29" s="17"/>
      <c r="L29" s="1"/>
      <c r="M29" s="1"/>
    </row>
    <row r="30" spans="1:13" ht="12.75">
      <c r="A30" s="1"/>
      <c r="B30" s="1"/>
      <c r="C30" s="1"/>
      <c r="D30" s="1"/>
      <c r="G30" s="17"/>
      <c r="H30" s="17"/>
      <c r="I30" s="17"/>
      <c r="J30" s="17"/>
      <c r="K30" s="17"/>
      <c r="L30" s="1"/>
      <c r="M30" s="1"/>
    </row>
    <row r="31" spans="1:13" ht="12.75">
      <c r="A31" s="1"/>
      <c r="B31" s="1"/>
      <c r="C31" s="1"/>
      <c r="D31" s="1"/>
      <c r="I31" s="17"/>
      <c r="J31" s="17"/>
      <c r="K31" s="17"/>
      <c r="L31" s="1"/>
      <c r="M31" s="1"/>
    </row>
    <row r="32" spans="1:13" ht="12.75">
      <c r="A32" s="1"/>
      <c r="B32" s="1"/>
      <c r="C32" s="1"/>
      <c r="D32" s="1"/>
      <c r="G32" s="17"/>
      <c r="H32" s="17"/>
      <c r="I32" s="17"/>
      <c r="J32" s="17"/>
      <c r="K32" s="17"/>
      <c r="L32" s="1"/>
      <c r="M32" s="1"/>
    </row>
    <row r="33" spans="1:13" ht="12.75">
      <c r="A33" s="1"/>
      <c r="B33" s="1"/>
      <c r="C33" s="1"/>
      <c r="D33" s="1"/>
      <c r="G33" s="17"/>
      <c r="H33" s="17"/>
      <c r="I33" s="17"/>
      <c r="J33" s="17"/>
      <c r="K33" s="17"/>
      <c r="L33" s="21"/>
      <c r="M33" s="1"/>
    </row>
    <row r="34" spans="1:13" ht="12.75">
      <c r="A34" s="1"/>
      <c r="B34" s="1"/>
      <c r="C34" s="1"/>
      <c r="D34" s="1"/>
      <c r="I34" s="17"/>
      <c r="J34" s="17"/>
      <c r="K34" s="17"/>
      <c r="L34" s="1"/>
      <c r="M34" s="1"/>
    </row>
    <row r="35" spans="1:13" ht="12.75">
      <c r="A35" s="1"/>
      <c r="B35" s="1"/>
      <c r="C35" s="1"/>
      <c r="D35" s="1"/>
      <c r="G35" s="17"/>
      <c r="H35" s="17"/>
      <c r="I35" s="17"/>
      <c r="J35" s="17"/>
      <c r="K35" s="17"/>
      <c r="L35" s="1"/>
      <c r="M35" s="1"/>
    </row>
    <row r="36" spans="1:13" ht="12.75">
      <c r="A36" s="1"/>
      <c r="B36" s="1"/>
      <c r="C36" s="1"/>
      <c r="D36" s="1"/>
      <c r="I36" s="17"/>
      <c r="J36" s="17"/>
      <c r="K36" s="17"/>
      <c r="L36" s="1"/>
      <c r="M36" s="1"/>
    </row>
    <row r="37" spans="1:13" ht="12.75">
      <c r="A37" s="1"/>
      <c r="B37" s="1"/>
      <c r="C37" s="1"/>
      <c r="D37" s="1"/>
      <c r="G37" s="17"/>
      <c r="H37" s="17"/>
      <c r="I37" s="17"/>
      <c r="J37" s="17"/>
      <c r="K37" s="17"/>
      <c r="L37" s="1"/>
      <c r="M37" s="1"/>
    </row>
    <row r="38" spans="1:13" ht="12.75">
      <c r="A38" s="1"/>
      <c r="B38" s="1"/>
      <c r="C38" s="1"/>
      <c r="D38" s="1"/>
      <c r="G38" s="17"/>
      <c r="H38" s="17"/>
      <c r="I38" s="17"/>
      <c r="J38" s="17"/>
      <c r="K38" s="17"/>
      <c r="L38" s="1"/>
      <c r="M38" s="1"/>
    </row>
    <row r="39" spans="1:13" ht="12.75">
      <c r="A39" s="1"/>
      <c r="B39" s="1"/>
      <c r="C39" s="1"/>
      <c r="D39" s="1"/>
      <c r="I39" s="17"/>
      <c r="J39" s="17"/>
      <c r="K39" s="17"/>
      <c r="L39" s="1"/>
      <c r="M39" s="1"/>
    </row>
    <row r="40" spans="1:13" ht="12.75">
      <c r="A40" s="1"/>
      <c r="B40" s="1"/>
      <c r="C40" s="1"/>
      <c r="D40" s="1"/>
      <c r="G40" s="17"/>
      <c r="H40" s="17"/>
      <c r="I40" s="17"/>
      <c r="J40" s="17"/>
      <c r="K40" s="17"/>
      <c r="L40" s="1"/>
      <c r="M40" s="1"/>
    </row>
    <row r="41" spans="1:13" ht="12.75">
      <c r="A41" s="1"/>
      <c r="B41" s="1"/>
      <c r="C41" s="1"/>
      <c r="D41" s="1"/>
      <c r="I41" s="17"/>
      <c r="J41" s="17"/>
      <c r="K41" s="17"/>
      <c r="L41" s="1"/>
      <c r="M41" s="1"/>
    </row>
    <row r="42" spans="1:13" ht="12.75">
      <c r="A42" s="1"/>
      <c r="B42" s="1"/>
      <c r="C42" s="1"/>
      <c r="D42" s="1"/>
      <c r="G42" s="17"/>
      <c r="H42" s="17"/>
      <c r="I42" s="17"/>
      <c r="J42" s="17"/>
      <c r="K42" s="17"/>
      <c r="L42" s="1"/>
      <c r="M42" s="1"/>
    </row>
    <row r="43" spans="1:13" ht="12.75">
      <c r="A43" s="1"/>
      <c r="B43" s="1"/>
      <c r="C43" s="1"/>
      <c r="D43" s="1"/>
      <c r="I43" s="17"/>
      <c r="J43" s="17"/>
      <c r="K43" s="17"/>
      <c r="L43" s="1"/>
      <c r="M43" s="1"/>
    </row>
    <row r="44" spans="1:13" ht="12.75">
      <c r="A44" s="1"/>
      <c r="B44" s="1"/>
      <c r="C44" s="1"/>
      <c r="D44" s="1"/>
      <c r="G44" s="17"/>
      <c r="H44" s="17"/>
      <c r="I44" s="17"/>
      <c r="J44" s="17"/>
      <c r="K44" s="17"/>
      <c r="L44" s="1"/>
      <c r="M44" s="1"/>
    </row>
    <row r="45" spans="1:13" ht="12.75">
      <c r="A45" s="1"/>
      <c r="B45" s="1"/>
      <c r="C45" s="1"/>
      <c r="D45" s="1"/>
      <c r="I45" s="17"/>
      <c r="J45" s="17"/>
      <c r="K45" s="17"/>
      <c r="L45" s="1"/>
      <c r="M45" s="1"/>
    </row>
    <row r="46" spans="1:13" ht="12.75">
      <c r="A46" s="1"/>
      <c r="B46" s="1"/>
      <c r="C46" s="1"/>
      <c r="D46" s="1"/>
      <c r="G46" s="17"/>
      <c r="H46" s="17"/>
      <c r="I46" s="17"/>
      <c r="J46" s="17"/>
      <c r="K46" s="17"/>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400-000000000000}">
  <sheetPr codeName="Sheet21">
    <tabColor indexed="44"/>
  </sheetPr>
  <dimension ref="A1:P200"/>
  <sheetViews>
    <sheetView workbookViewId="0" topLeftCell="E1">
      <pane ySplit="5" topLeftCell="A6" activePane="bottomLeft" state="frozen"/>
      <selection pane="topLeft" activeCell="A6" sqref="A6"/>
      <selection pane="bottomLeft" activeCell="P9" sqref="P9"/>
    </sheetView>
  </sheetViews>
  <sheetFormatPr defaultColWidth="8.854285714285714" defaultRowHeight="12.75"/>
  <cols>
    <col min="1" max="2" width="8.714285714285714" customWidth="1"/>
    <col min="3" max="3" width="4" bestFit="1" customWidth="1"/>
    <col min="4" max="4" width="7.142857142857143" bestFit="1" customWidth="1"/>
    <col min="5" max="5" width="6.857142857142857" bestFit="1" customWidth="1"/>
    <col min="6" max="6" width="17.428571428571427"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80</v>
      </c>
      <c r="B1" s="38" t="s">
        <v>100</v>
      </c>
      <c r="C1" s="1"/>
      <c r="D1" s="1"/>
      <c r="E1" s="1"/>
      <c r="F1" s="19"/>
      <c r="G1" s="1"/>
      <c r="H1" s="1"/>
      <c r="I1" s="9"/>
      <c r="J1" s="9"/>
      <c r="K1" s="9"/>
      <c r="L1" s="1"/>
    </row>
    <row r="2" spans="1:12" ht="12.75">
      <c r="A2" s="37">
        <v>12</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96">
        <v>12</v>
      </c>
      <c r="C7" s="1">
        <v>80</v>
      </c>
      <c r="D7" s="1" t="s">
        <v>720</v>
      </c>
      <c r="E7" t="s">
        <v>154</v>
      </c>
      <c r="F7" s="195" t="s">
        <v>146</v>
      </c>
      <c r="G7" s="17">
        <v>35.44</v>
      </c>
      <c r="H7" s="17">
        <v>36.02</v>
      </c>
      <c r="I7" s="17">
        <f t="shared" si="0" ref="I7:I18">IF(ISNUMBER(((G7/$I$3)-1)*100),((G7/$I$3)-1)*100," ")</f>
        <v>39.857932123125494</v>
      </c>
      <c r="J7" s="17">
        <f t="shared" si="1" ref="J7:J18">IF(ISNUMBER(((H7/$J$3)-1)*100),((H7/$J$3)-1)*100," ")</f>
        <v>44.54253611556982</v>
      </c>
      <c r="K7" s="17">
        <f t="shared" si="2" ref="K7:K18">IF(I7=0,IF(J7=0," ",J7),IF(J7=0,IF(I7=0," ",I7),IF(I7&lt;J7,I7,J7)))</f>
        <v>39.857932123125494</v>
      </c>
      <c r="L7" s="1"/>
      <c r="M7" s="35"/>
      <c r="N7" t="s">
        <v>156</v>
      </c>
      <c r="O7" s="4">
        <f t="shared" si="3" ref="O7:O15">SUMIF($E$7:$E$91,N7,$B$7:$B$91)</f>
        <v>5</v>
      </c>
      <c r="P7" s="197">
        <v>81</v>
      </c>
    </row>
    <row r="8" spans="1:16" ht="12.75">
      <c r="A8" s="1">
        <v>2</v>
      </c>
      <c r="B8" s="196">
        <v>9</v>
      </c>
      <c r="C8" s="1">
        <v>85</v>
      </c>
      <c r="D8" s="1" t="s">
        <v>720</v>
      </c>
      <c r="E8" t="s">
        <v>154</v>
      </c>
      <c r="F8" s="195" t="s">
        <v>725</v>
      </c>
      <c r="G8" s="17">
        <v>35.58</v>
      </c>
      <c r="H8" s="17">
        <v>35.16</v>
      </c>
      <c r="I8" s="17">
        <f t="shared" si="0"/>
        <v>40.41041831097078</v>
      </c>
      <c r="J8" s="17">
        <f t="shared" si="1"/>
        <v>41.09149277688602</v>
      </c>
      <c r="K8" s="17">
        <f t="shared" si="2"/>
        <v>40.41041831097078</v>
      </c>
      <c r="L8" s="1"/>
      <c r="M8" s="35"/>
      <c r="N8" t="s">
        <v>130</v>
      </c>
      <c r="O8" s="4">
        <f t="shared" si="3"/>
        <v>1</v>
      </c>
      <c r="P8">
        <v>64</v>
      </c>
    </row>
    <row r="9" spans="1:16" ht="12.75">
      <c r="A9" s="1">
        <v>3</v>
      </c>
      <c r="B9" s="1">
        <v>6</v>
      </c>
      <c r="C9" s="1">
        <v>89</v>
      </c>
      <c r="D9" s="1" t="s">
        <v>720</v>
      </c>
      <c r="E9" t="s">
        <v>160</v>
      </c>
      <c r="F9" t="s">
        <v>729</v>
      </c>
      <c r="G9" s="17">
        <v>41.10</v>
      </c>
      <c r="H9" s="17">
        <v>43.55</v>
      </c>
      <c r="I9" s="17">
        <f t="shared" si="0"/>
        <v>62.1941594317285</v>
      </c>
      <c r="J9" s="17">
        <f t="shared" si="1"/>
        <v>74.75922953451042</v>
      </c>
      <c r="K9" s="17">
        <f t="shared" si="2"/>
        <v>62.1941594317285</v>
      </c>
      <c r="L9" s="1"/>
      <c r="M9" s="35"/>
      <c r="N9" t="s">
        <v>157</v>
      </c>
      <c r="O9" s="4">
        <f t="shared" si="3"/>
        <v>2</v>
      </c>
      <c r="P9" s="197">
        <v>72</v>
      </c>
    </row>
    <row r="10" spans="1:16" ht="12.75">
      <c r="A10" s="1"/>
      <c r="B10" s="200">
        <v>3</v>
      </c>
      <c r="C10" s="1">
        <v>87</v>
      </c>
      <c r="D10" s="1" t="s">
        <v>720</v>
      </c>
      <c r="E10" t="s">
        <v>156</v>
      </c>
      <c r="F10" s="197" t="s">
        <v>727</v>
      </c>
      <c r="G10" s="17">
        <v>42.28</v>
      </c>
      <c r="H10" s="17">
        <v>43.11</v>
      </c>
      <c r="I10" s="17">
        <f t="shared" si="0"/>
        <v>66.85082872928176</v>
      </c>
      <c r="J10" s="17">
        <f t="shared" si="1"/>
        <v>72.99357945425359</v>
      </c>
      <c r="K10" s="17">
        <f t="shared" si="2"/>
        <v>66.85082872928176</v>
      </c>
      <c r="L10" s="1"/>
      <c r="M10" s="35"/>
      <c r="N10" t="s">
        <v>158</v>
      </c>
      <c r="O10" s="4">
        <f t="shared" si="3"/>
        <v>0</v>
      </c>
      <c r="P10">
        <v>0</v>
      </c>
    </row>
    <row r="11" spans="1:16" ht="12.75">
      <c r="A11" s="1"/>
      <c r="B11" s="200">
        <v>1</v>
      </c>
      <c r="C11" s="1">
        <v>82</v>
      </c>
      <c r="D11" s="1" t="s">
        <v>720</v>
      </c>
      <c r="E11" t="s">
        <v>160</v>
      </c>
      <c r="F11" s="197" t="s">
        <v>723</v>
      </c>
      <c r="G11" s="17">
        <v>42.80</v>
      </c>
      <c r="H11" s="17">
        <v>43.57</v>
      </c>
      <c r="I11" s="17">
        <f t="shared" si="0"/>
        <v>68.90292028413573</v>
      </c>
      <c r="J11" s="17">
        <f t="shared" si="1"/>
        <v>74.83948635634027</v>
      </c>
      <c r="K11" s="17">
        <f t="shared" si="2"/>
        <v>68.90292028413573</v>
      </c>
      <c r="L11" s="1"/>
      <c r="M11" s="35"/>
      <c r="N11" t="s">
        <v>154</v>
      </c>
      <c r="O11" s="4">
        <f t="shared" si="3"/>
        <v>21</v>
      </c>
      <c r="P11">
        <v>100</v>
      </c>
    </row>
    <row r="12" spans="1:16" ht="12.75">
      <c r="A12" s="1"/>
      <c r="B12" s="200">
        <v>1</v>
      </c>
      <c r="C12" s="1">
        <v>79</v>
      </c>
      <c r="D12" s="1" t="s">
        <v>720</v>
      </c>
      <c r="E12" t="s">
        <v>157</v>
      </c>
      <c r="F12" s="197" t="s">
        <v>722</v>
      </c>
      <c r="G12" s="17">
        <v>43.10</v>
      </c>
      <c r="H12" s="17">
        <v>42.66</v>
      </c>
      <c r="I12" s="17">
        <f t="shared" si="0"/>
        <v>70.08681925808997</v>
      </c>
      <c r="J12" s="17">
        <f t="shared" si="1"/>
        <v>71.18780096308184</v>
      </c>
      <c r="K12" s="17">
        <f t="shared" si="2"/>
        <v>70.08681925808997</v>
      </c>
      <c r="L12" s="1"/>
      <c r="M12" s="35"/>
      <c r="N12" t="s">
        <v>159</v>
      </c>
      <c r="O12" s="4">
        <f t="shared" si="3"/>
        <v>0</v>
      </c>
      <c r="P12">
        <v>0</v>
      </c>
    </row>
    <row r="13" spans="1:16" ht="12.75">
      <c r="A13" s="1"/>
      <c r="B13" s="1">
        <v>1</v>
      </c>
      <c r="C13" s="1">
        <v>84</v>
      </c>
      <c r="D13" s="1" t="s">
        <v>720</v>
      </c>
      <c r="E13" t="s">
        <v>157</v>
      </c>
      <c r="F13" s="198" t="s">
        <v>724</v>
      </c>
      <c r="G13" s="17">
        <v>44.54</v>
      </c>
      <c r="H13" s="17">
        <v>44.73</v>
      </c>
      <c r="I13" s="17">
        <f t="shared" si="0"/>
        <v>75.76953433307023</v>
      </c>
      <c r="J13" s="17">
        <f t="shared" si="1"/>
        <v>79.49438202247188</v>
      </c>
      <c r="K13" s="17">
        <f t="shared" si="2"/>
        <v>75.76953433307023</v>
      </c>
      <c r="L13" s="1"/>
      <c r="M13" s="35"/>
      <c r="N13" t="s">
        <v>160</v>
      </c>
      <c r="O13" s="4">
        <f t="shared" si="3"/>
        <v>9</v>
      </c>
      <c r="P13">
        <v>90</v>
      </c>
    </row>
    <row r="14" spans="1:16" ht="12.75">
      <c r="A14" s="1"/>
      <c r="B14" s="1">
        <v>1</v>
      </c>
      <c r="C14" s="1">
        <v>77</v>
      </c>
      <c r="D14" s="1" t="s">
        <v>720</v>
      </c>
      <c r="E14" t="s">
        <v>156</v>
      </c>
      <c r="F14" s="198" t="s">
        <v>122</v>
      </c>
      <c r="G14" s="17">
        <v>44.66</v>
      </c>
      <c r="H14" s="17">
        <v>44.21</v>
      </c>
      <c r="I14" s="17">
        <f t="shared" si="0"/>
        <v>76.24309392265192</v>
      </c>
      <c r="J14" s="17">
        <f t="shared" si="1"/>
        <v>77.40770465489565</v>
      </c>
      <c r="K14" s="17">
        <f t="shared" si="2"/>
        <v>76.24309392265192</v>
      </c>
      <c r="L14" s="1"/>
      <c r="M14" s="35"/>
      <c r="N14" t="s">
        <v>161</v>
      </c>
      <c r="O14" s="4">
        <f t="shared" si="3"/>
        <v>0</v>
      </c>
      <c r="P14">
        <v>0</v>
      </c>
    </row>
    <row r="15" spans="1:16" ht="12.75">
      <c r="A15" s="1"/>
      <c r="B15" s="1">
        <v>1</v>
      </c>
      <c r="C15" s="1">
        <v>86</v>
      </c>
      <c r="D15" s="1" t="s">
        <v>720</v>
      </c>
      <c r="E15" t="s">
        <v>160</v>
      </c>
      <c r="F15" s="199" t="s">
        <v>726</v>
      </c>
      <c r="G15" s="17">
        <v>46.80</v>
      </c>
      <c r="H15" s="17">
        <v>47.88</v>
      </c>
      <c r="I15" s="17">
        <f t="shared" si="0"/>
        <v>84.68823993685871</v>
      </c>
      <c r="J15" s="17">
        <f t="shared" si="1"/>
        <v>92.13483146067416</v>
      </c>
      <c r="K15" s="17">
        <f t="shared" si="2"/>
        <v>84.68823993685871</v>
      </c>
      <c r="L15" s="1"/>
      <c r="M15" s="35"/>
      <c r="N15" t="s">
        <v>162</v>
      </c>
      <c r="O15" s="4">
        <f t="shared" si="3"/>
        <v>0</v>
      </c>
      <c r="P15">
        <v>0</v>
      </c>
    </row>
    <row r="16" spans="1:13" ht="12.75">
      <c r="A16" s="1"/>
      <c r="B16" s="1">
        <v>1</v>
      </c>
      <c r="C16" s="1">
        <v>78</v>
      </c>
      <c r="D16" s="1" t="s">
        <v>720</v>
      </c>
      <c r="E16" t="s">
        <v>130</v>
      </c>
      <c r="F16" s="199" t="s">
        <v>721</v>
      </c>
      <c r="G16" s="17">
        <v>51.71</v>
      </c>
      <c r="H16" s="17">
        <v>47.22</v>
      </c>
      <c r="I16" s="17">
        <f t="shared" si="0"/>
        <v>104.0647198105762</v>
      </c>
      <c r="J16" s="17">
        <f t="shared" si="1"/>
        <v>89.48635634028889</v>
      </c>
      <c r="K16" s="17">
        <f t="shared" si="2"/>
        <v>89.48635634028889</v>
      </c>
      <c r="L16" s="1"/>
      <c r="M16" s="35"/>
    </row>
    <row r="17" spans="1:13" ht="12.75">
      <c r="A17" s="1"/>
      <c r="B17" s="1">
        <v>1</v>
      </c>
      <c r="C17" s="1">
        <v>88</v>
      </c>
      <c r="D17" s="1" t="s">
        <v>720</v>
      </c>
      <c r="E17" t="s">
        <v>160</v>
      </c>
      <c r="F17" t="s">
        <v>728</v>
      </c>
      <c r="G17" s="17">
        <v>49.36</v>
      </c>
      <c r="H17" s="17">
        <v>48.12</v>
      </c>
      <c r="I17" s="17">
        <f t="shared" si="0"/>
        <v>94.79084451460142</v>
      </c>
      <c r="J17" s="17">
        <f t="shared" si="1"/>
        <v>93.0979133226324</v>
      </c>
      <c r="K17" s="17">
        <f t="shared" si="2"/>
        <v>93.0979133226324</v>
      </c>
      <c r="L17" s="1"/>
      <c r="M17" s="35"/>
    </row>
    <row r="18" spans="1:13" ht="12.75">
      <c r="A18" s="1"/>
      <c r="B18" s="1">
        <v>1</v>
      </c>
      <c r="C18" s="1">
        <v>83</v>
      </c>
      <c r="D18" s="1" t="s">
        <v>720</v>
      </c>
      <c r="E18" t="s">
        <v>156</v>
      </c>
      <c r="F18" t="s">
        <v>165</v>
      </c>
      <c r="G18" s="17">
        <v>52.97</v>
      </c>
      <c r="H18" s="17" t="s">
        <v>645</v>
      </c>
      <c r="I18" s="17">
        <f t="shared" si="0"/>
        <v>109.0370955011839</v>
      </c>
      <c r="J18" s="17" t="str">
        <f t="shared" si="1"/>
        <v xml:space="preserve"> </v>
      </c>
      <c r="K18" s="17">
        <f t="shared" si="2"/>
        <v>109.0370955011839</v>
      </c>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G22" s="17"/>
      <c r="H22" s="17"/>
      <c r="I22" s="17"/>
      <c r="J22" s="17"/>
      <c r="K22" s="17"/>
      <c r="L22" s="1"/>
      <c r="M22" s="1"/>
    </row>
    <row r="23" spans="1:13" ht="12.75">
      <c r="A23" s="1"/>
      <c r="B23" s="1"/>
      <c r="C23" s="1"/>
      <c r="D23" s="1"/>
      <c r="G23" s="17"/>
      <c r="H23" s="17"/>
      <c r="I23" s="17"/>
      <c r="J23" s="17"/>
      <c r="K23" s="17"/>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G30" s="17"/>
      <c r="H30" s="17"/>
      <c r="I30" s="17"/>
      <c r="J30" s="17"/>
      <c r="K30" s="17"/>
      <c r="L30" s="1"/>
      <c r="M30" s="1"/>
    </row>
    <row r="31" spans="1:13" ht="12.75">
      <c r="A31" s="1"/>
      <c r="B31" s="1"/>
      <c r="C31" s="1"/>
      <c r="D31" s="1"/>
      <c r="G31" s="17"/>
      <c r="H31" s="17"/>
      <c r="I31" s="17"/>
      <c r="J31" s="17"/>
      <c r="K31" s="17"/>
      <c r="L31" s="1"/>
      <c r="M31" s="1"/>
    </row>
    <row r="32" spans="1:13" ht="12.75">
      <c r="A32" s="1"/>
      <c r="B32" s="1"/>
      <c r="C32" s="1"/>
      <c r="D32" s="1"/>
      <c r="G32" s="17"/>
      <c r="H32" s="17"/>
      <c r="I32" s="17"/>
      <c r="J32" s="17"/>
      <c r="K32" s="17"/>
      <c r="L32" s="1"/>
      <c r="M32" s="1"/>
    </row>
    <row r="33" spans="1:13" ht="12.75">
      <c r="A33" s="1"/>
      <c r="B33" s="1"/>
      <c r="C33" s="1"/>
      <c r="D33" s="1"/>
      <c r="G33" s="17"/>
      <c r="H33" s="17"/>
      <c r="I33" s="17"/>
      <c r="J33" s="17"/>
      <c r="K33" s="17"/>
      <c r="L33" s="1"/>
      <c r="M33" s="1"/>
    </row>
    <row r="34" spans="1:13" ht="12.75">
      <c r="A34" s="1"/>
      <c r="B34" s="1"/>
      <c r="C34" s="1"/>
      <c r="D34" s="1"/>
      <c r="I34" s="17"/>
      <c r="J34" s="17"/>
      <c r="K34" s="17"/>
      <c r="L34" s="1"/>
      <c r="M34" s="1"/>
    </row>
    <row r="35" spans="1:13" ht="12.75">
      <c r="A35" s="1"/>
      <c r="B35" s="1"/>
      <c r="C35" s="1"/>
      <c r="D35" s="1"/>
      <c r="G35" s="17"/>
      <c r="H35" s="17"/>
      <c r="I35" s="17"/>
      <c r="J35" s="17"/>
      <c r="K35" s="17"/>
      <c r="L35" s="21"/>
      <c r="M35" s="1"/>
    </row>
    <row r="36" spans="1:13" ht="12.75">
      <c r="A36" s="1"/>
      <c r="B36" s="1"/>
      <c r="C36" s="1"/>
      <c r="D36" s="1"/>
      <c r="G36" s="17"/>
      <c r="H36" s="17"/>
      <c r="I36" s="17"/>
      <c r="J36" s="17"/>
      <c r="K36" s="17"/>
      <c r="L36" s="1"/>
      <c r="M36" s="1"/>
    </row>
    <row r="37" spans="1:13" ht="12.75">
      <c r="A37" s="1"/>
      <c r="B37" s="1"/>
      <c r="C37" s="1"/>
      <c r="D37" s="1"/>
      <c r="G37" s="17"/>
      <c r="H37" s="17"/>
      <c r="I37" s="17"/>
      <c r="J37" s="17"/>
      <c r="K37" s="17"/>
      <c r="L37" s="1"/>
      <c r="M37" s="1"/>
    </row>
    <row r="38" spans="1:13" ht="12.75">
      <c r="A38" s="1"/>
      <c r="B38" s="1"/>
      <c r="C38" s="1"/>
      <c r="D38" s="1"/>
      <c r="G38" s="17"/>
      <c r="H38" s="17"/>
      <c r="I38" s="17"/>
      <c r="J38" s="17"/>
      <c r="K38" s="17"/>
      <c r="L38" s="1"/>
      <c r="M38" s="1"/>
    </row>
    <row r="39" spans="1:13" ht="12.75">
      <c r="A39" s="1"/>
      <c r="B39" s="1"/>
      <c r="C39" s="1"/>
      <c r="D39" s="1"/>
      <c r="I39" s="17"/>
      <c r="J39" s="17"/>
      <c r="K39" s="17"/>
      <c r="L39" s="1"/>
      <c r="M39" s="1"/>
    </row>
    <row r="40" spans="1:13" ht="12.75">
      <c r="A40" s="1"/>
      <c r="B40" s="1"/>
      <c r="C40" s="1"/>
      <c r="D40" s="1"/>
      <c r="I40" s="17"/>
      <c r="J40" s="17"/>
      <c r="K40" s="17"/>
      <c r="L40" s="1"/>
      <c r="M40" s="1"/>
    </row>
    <row r="41" spans="1:13" ht="12.75">
      <c r="A41" s="1"/>
      <c r="B41" s="1"/>
      <c r="C41" s="1"/>
      <c r="D41" s="1"/>
      <c r="I41" s="17"/>
      <c r="J41" s="17"/>
      <c r="K41" s="17"/>
      <c r="L41" s="1"/>
      <c r="M41" s="1"/>
    </row>
    <row r="42" spans="1:13" ht="12.75">
      <c r="A42" s="1"/>
      <c r="B42" s="1"/>
      <c r="C42" s="1"/>
      <c r="D42" s="1"/>
      <c r="G42" s="17"/>
      <c r="H42" s="17"/>
      <c r="I42" s="17"/>
      <c r="J42" s="17"/>
      <c r="K42" s="17"/>
      <c r="L42" s="1"/>
      <c r="M42" s="1"/>
    </row>
    <row r="43" spans="1:13" ht="12.75">
      <c r="A43" s="1"/>
      <c r="B43" s="1"/>
      <c r="C43" s="1"/>
      <c r="D43" s="1"/>
      <c r="I43" s="17"/>
      <c r="J43" s="17"/>
      <c r="K43" s="17"/>
      <c r="L43" s="1"/>
      <c r="M43" s="1"/>
    </row>
    <row r="44" spans="1:13" ht="12.75">
      <c r="A44" s="1"/>
      <c r="B44" s="1"/>
      <c r="C44" s="1"/>
      <c r="D44" s="1"/>
      <c r="I44" s="17"/>
      <c r="J44" s="17"/>
      <c r="K44" s="17"/>
      <c r="L44" s="1"/>
      <c r="M44" s="1"/>
    </row>
    <row r="45" spans="1:13" ht="12.75">
      <c r="A45" s="1"/>
      <c r="B45" s="1"/>
      <c r="C45" s="1"/>
      <c r="D45" s="1"/>
      <c r="I45" s="17"/>
      <c r="J45" s="17"/>
      <c r="K45" s="17"/>
      <c r="L45" s="1"/>
      <c r="M45" s="1"/>
    </row>
    <row r="46" spans="1:13" ht="12.75">
      <c r="A46" s="1"/>
      <c r="B46" s="1"/>
      <c r="C46" s="1"/>
      <c r="D46" s="1"/>
      <c r="I46" s="17"/>
      <c r="J46" s="17"/>
      <c r="K46" s="17"/>
      <c r="L46" s="1"/>
      <c r="M46" s="1"/>
    </row>
    <row r="47" spans="1:13" ht="12.75">
      <c r="A47" s="1"/>
      <c r="B47" s="1"/>
      <c r="C47" s="1"/>
      <c r="D47" s="1"/>
      <c r="I47" s="17"/>
      <c r="J47" s="17"/>
      <c r="K47" s="17"/>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7EA555D5-DB7D-42A6-8EE4-2358F6F2A144}">
  <sheetPr codeName="Sheet2"/>
  <dimension ref="A1:H23"/>
  <sheetViews>
    <sheetView workbookViewId="0" topLeftCell="A1">
      <pane ySplit="3" topLeftCell="A4" activePane="bottomLeft" state="frozen"/>
      <selection pane="topLeft" activeCell="A1" sqref="A1"/>
      <selection pane="bottomLeft" activeCell="A1" sqref="A1"/>
    </sheetView>
  </sheetViews>
  <sheetFormatPr defaultRowHeight="12.75"/>
  <cols>
    <col min="2" max="2" width="7.285714285714286" style="1" bestFit="1" customWidth="1"/>
    <col min="3" max="3" width="10.571428571428571" style="1" bestFit="1" customWidth="1"/>
    <col min="4" max="4" width="6.285714285714286" style="1" bestFit="1" customWidth="1"/>
    <col min="5" max="5" width="7.714285714285714" style="1" bestFit="1" customWidth="1"/>
    <col min="6" max="6" width="8.428571428571429" bestFit="1" customWidth="1"/>
    <col min="7" max="7" width="7.142857142857143" bestFit="1" customWidth="1"/>
  </cols>
  <sheetData>
    <row r="1" spans="1:8" ht="15.75">
      <c r="A1" s="22" t="s">
        <v>45</v>
      </c>
      <c r="H1">
        <v>23</v>
      </c>
    </row>
    <row r="2" spans="1:1" ht="12.75">
      <c r="A2" s="1"/>
    </row>
    <row r="3" spans="1:7" ht="12.75">
      <c r="A3" s="23" t="s">
        <v>38</v>
      </c>
      <c r="B3" s="23" t="s">
        <v>18</v>
      </c>
      <c r="C3" s="24" t="s">
        <v>64</v>
      </c>
      <c r="D3" s="24" t="s">
        <v>46</v>
      </c>
      <c r="E3" s="23" t="s">
        <v>47</v>
      </c>
      <c r="F3" s="23" t="s">
        <v>48</v>
      </c>
      <c r="G3" s="23" t="s">
        <v>35</v>
      </c>
    </row>
    <row r="5" spans="1:7" ht="12.75">
      <c r="A5" t="s">
        <v>821</v>
      </c>
      <c r="C5" s="1">
        <v>0</v>
      </c>
      <c r="D5" s="1">
        <v>0</v>
      </c>
      <c r="E5" s="1">
        <v>0</v>
      </c>
      <c r="F5">
        <v>0</v>
      </c>
      <c r="G5">
        <v>0</v>
      </c>
    </row>
    <row r="7" spans="1:7" ht="12.75">
      <c r="A7" t="s">
        <v>821</v>
      </c>
      <c r="C7" s="1">
        <v>0</v>
      </c>
      <c r="D7" s="1">
        <v>0</v>
      </c>
      <c r="E7" s="1">
        <v>0</v>
      </c>
      <c r="F7">
        <v>0</v>
      </c>
      <c r="G7">
        <v>0</v>
      </c>
    </row>
    <row r="9" spans="1:7" ht="12.75">
      <c r="A9" t="s">
        <v>821</v>
      </c>
      <c r="C9" s="1">
        <v>0</v>
      </c>
      <c r="D9" s="1">
        <v>0</v>
      </c>
      <c r="E9" s="1">
        <v>0</v>
      </c>
      <c r="F9">
        <v>0</v>
      </c>
      <c r="G9">
        <v>0</v>
      </c>
    </row>
    <row r="11" spans="1:7" ht="12.75">
      <c r="A11" t="s">
        <v>821</v>
      </c>
      <c r="C11" s="1">
        <v>0</v>
      </c>
      <c r="D11" s="1">
        <v>0</v>
      </c>
      <c r="E11" s="1">
        <v>0</v>
      </c>
      <c r="F11">
        <v>0</v>
      </c>
      <c r="G11">
        <v>0</v>
      </c>
    </row>
    <row r="13" spans="1:7" ht="12.75">
      <c r="A13" t="s">
        <v>821</v>
      </c>
      <c r="C13" s="1">
        <v>0</v>
      </c>
      <c r="D13" s="1">
        <v>0</v>
      </c>
      <c r="E13" s="1">
        <v>0</v>
      </c>
      <c r="F13">
        <v>0</v>
      </c>
      <c r="G13">
        <v>0</v>
      </c>
    </row>
    <row r="15" spans="1:7" ht="12.75">
      <c r="A15" t="s">
        <v>821</v>
      </c>
      <c r="C15" s="1">
        <v>0</v>
      </c>
      <c r="D15" s="1">
        <v>0</v>
      </c>
      <c r="E15" s="1">
        <v>0</v>
      </c>
      <c r="F15">
        <v>0</v>
      </c>
      <c r="G15">
        <v>0</v>
      </c>
    </row>
    <row r="17" spans="1:7" ht="12.75">
      <c r="A17" t="s">
        <v>821</v>
      </c>
      <c r="C17" s="1">
        <v>0</v>
      </c>
      <c r="D17" s="1">
        <v>0</v>
      </c>
      <c r="E17" s="1">
        <v>0</v>
      </c>
      <c r="F17">
        <v>0</v>
      </c>
      <c r="G17">
        <v>0</v>
      </c>
    </row>
    <row r="19" spans="1:7" ht="12.75">
      <c r="A19" t="s">
        <v>821</v>
      </c>
      <c r="C19" s="1">
        <v>0</v>
      </c>
      <c r="D19" s="1">
        <v>0</v>
      </c>
      <c r="E19" s="1">
        <v>0</v>
      </c>
      <c r="F19">
        <v>0</v>
      </c>
      <c r="G19">
        <v>0</v>
      </c>
    </row>
    <row r="21" spans="1:7" ht="12.75">
      <c r="A21" t="s">
        <v>821</v>
      </c>
      <c r="C21" s="1">
        <v>0</v>
      </c>
      <c r="D21" s="1">
        <v>0</v>
      </c>
      <c r="E21" s="1">
        <v>0</v>
      </c>
      <c r="F21">
        <v>0</v>
      </c>
      <c r="G21">
        <v>0</v>
      </c>
    </row>
    <row r="23" spans="1:7" ht="12.75">
      <c r="A23" t="s">
        <v>822</v>
      </c>
      <c r="C23" s="1">
        <v>0</v>
      </c>
      <c r="D23" s="1">
        <v>0</v>
      </c>
      <c r="E23" s="1">
        <v>0</v>
      </c>
      <c r="F23">
        <v>0</v>
      </c>
      <c r="G23">
        <v>0</v>
      </c>
    </row>
  </sheetData>
  <printOptions horizontalCentered="1"/>
  <pageMargins left="0.7" right="0.7" top="0.75" bottom="0.75" header="0.3" footer="0.3"/>
  <pageSetup orientation="portrait" paperSize="1" r:id="rId1"/>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500-000000000000}">
  <sheetPr codeName="Sheet20">
    <tabColor indexed="44"/>
  </sheetPr>
  <dimension ref="A1:P200"/>
  <sheetViews>
    <sheetView workbookViewId="0" topLeftCell="D1">
      <pane ySplit="5" topLeftCell="A6" activePane="bottomLeft" state="frozen"/>
      <selection pane="topLeft" activeCell="A6" sqref="A6"/>
      <selection pane="bottomLeft" activeCell="E7" sqref="E7"/>
    </sheetView>
  </sheetViews>
  <sheetFormatPr defaultColWidth="8.854285714285714" defaultRowHeight="12.75"/>
  <cols>
    <col min="1" max="2" width="8.714285714285714" customWidth="1"/>
    <col min="3" max="3" width="4" bestFit="1" customWidth="1"/>
    <col min="4" max="4" width="7.142857142857143" bestFit="1" customWidth="1"/>
    <col min="5" max="5" width="6.857142857142857" bestFit="1" customWidth="1"/>
    <col min="6" max="6" width="22.142857142857142"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79</v>
      </c>
      <c r="B1" s="38" t="s">
        <v>100</v>
      </c>
      <c r="C1" s="1"/>
      <c r="D1" s="1"/>
      <c r="E1" s="1"/>
      <c r="F1" s="19"/>
      <c r="G1" s="1"/>
      <c r="H1" s="1"/>
      <c r="I1" s="9"/>
      <c r="J1" s="9"/>
      <c r="K1" s="9"/>
      <c r="L1" s="1"/>
    </row>
    <row r="2" spans="1:12" ht="12.75">
      <c r="A2" s="37">
        <v>18</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18</v>
      </c>
      <c r="C7" s="1">
        <v>61</v>
      </c>
      <c r="D7" s="1" t="s">
        <v>703</v>
      </c>
      <c r="E7" t="s">
        <v>154</v>
      </c>
      <c r="F7" t="s">
        <v>706</v>
      </c>
      <c r="G7" s="17">
        <v>31.66</v>
      </c>
      <c r="H7" s="17">
        <v>32.71</v>
      </c>
      <c r="I7" s="17">
        <f t="shared" si="0" ref="I7:I24">IF(ISNUMBER(((G7/$I$3)-1)*100),((G7/$I$3)-1)*100," ")</f>
        <v>24.940805051302295</v>
      </c>
      <c r="J7" s="17">
        <f t="shared" si="1" ref="J7:J24">IF(ISNUMBER(((H7/$J$3)-1)*100),((H7/$J$3)-1)*100," ")</f>
        <v>31.26003210272872</v>
      </c>
      <c r="K7" s="17">
        <f t="shared" si="2" ref="K7:K24">IF(I7=0,IF(J7=0," ",J7),IF(J7=0,IF(I7=0," ",I7),IF(I7&lt;J7,I7,J7)))</f>
        <v>24.940805051302295</v>
      </c>
      <c r="L7" s="21"/>
      <c r="M7" s="35"/>
      <c r="N7" t="s">
        <v>156</v>
      </c>
      <c r="O7" s="4">
        <f t="shared" si="3" ref="O7:O15">SUMIF($E$7:$E$91,N7,$B$7:$B$91)</f>
        <v>17</v>
      </c>
      <c r="P7">
        <v>90</v>
      </c>
    </row>
    <row r="8" spans="1:16" ht="12.75">
      <c r="A8" s="1">
        <v>2</v>
      </c>
      <c r="B8" s="196">
        <v>15</v>
      </c>
      <c r="C8" s="1">
        <v>60</v>
      </c>
      <c r="D8" s="1" t="s">
        <v>703</v>
      </c>
      <c r="E8" t="s">
        <v>157</v>
      </c>
      <c r="F8" s="195" t="s">
        <v>705</v>
      </c>
      <c r="G8" s="17">
        <v>38.27</v>
      </c>
      <c r="H8" s="17">
        <v>38.57</v>
      </c>
      <c r="I8" s="17">
        <f t="shared" si="0"/>
        <v>51.026045777427</v>
      </c>
      <c r="J8" s="17">
        <f t="shared" si="1"/>
        <v>54.7752808988764</v>
      </c>
      <c r="K8" s="17">
        <f t="shared" si="2"/>
        <v>51.026045777427</v>
      </c>
      <c r="L8" s="1"/>
      <c r="M8" s="35"/>
      <c r="N8" t="s">
        <v>130</v>
      </c>
      <c r="O8" s="4">
        <f t="shared" si="3"/>
        <v>8</v>
      </c>
      <c r="P8">
        <v>72</v>
      </c>
    </row>
    <row r="9" spans="1:16" ht="12.75">
      <c r="A9" s="1">
        <v>3</v>
      </c>
      <c r="B9" s="196">
        <v>12</v>
      </c>
      <c r="C9" s="1">
        <v>75</v>
      </c>
      <c r="D9" s="1" t="s">
        <v>703</v>
      </c>
      <c r="E9" t="s">
        <v>156</v>
      </c>
      <c r="F9" s="195" t="s">
        <v>718</v>
      </c>
      <c r="G9" s="17">
        <v>38.73</v>
      </c>
      <c r="H9" s="17">
        <v>37.86</v>
      </c>
      <c r="I9" s="17">
        <f t="shared" si="0"/>
        <v>52.84135753749013</v>
      </c>
      <c r="J9" s="17">
        <f t="shared" si="1"/>
        <v>51.92616372391652</v>
      </c>
      <c r="K9" s="17">
        <f t="shared" si="2"/>
        <v>51.92616372391652</v>
      </c>
      <c r="L9" s="1"/>
      <c r="M9" s="35"/>
      <c r="N9" t="s">
        <v>157</v>
      </c>
      <c r="O9" s="4">
        <f t="shared" si="3"/>
        <v>15</v>
      </c>
      <c r="P9">
        <v>81</v>
      </c>
    </row>
    <row r="10" spans="1:16" ht="12.75">
      <c r="A10" s="1"/>
      <c r="B10" s="1">
        <v>9</v>
      </c>
      <c r="C10" s="1">
        <v>251</v>
      </c>
      <c r="D10" s="1" t="s">
        <v>703</v>
      </c>
      <c r="E10" t="s">
        <v>154</v>
      </c>
      <c r="F10" t="s">
        <v>805</v>
      </c>
      <c r="G10" s="17" t="s">
        <v>645</v>
      </c>
      <c r="H10" s="17">
        <v>38.82</v>
      </c>
      <c r="I10" s="17" t="str">
        <f t="shared" si="0"/>
        <v xml:space="preserve"> </v>
      </c>
      <c r="J10" s="17">
        <f t="shared" si="1"/>
        <v>55.7784911717496</v>
      </c>
      <c r="K10" s="17">
        <f t="shared" si="2"/>
        <v>55.7784911717496</v>
      </c>
      <c r="L10" s="1"/>
      <c r="M10" s="35"/>
      <c r="N10" t="s">
        <v>158</v>
      </c>
      <c r="O10" s="4">
        <f t="shared" si="3"/>
        <v>0</v>
      </c>
      <c r="P10">
        <v>0</v>
      </c>
    </row>
    <row r="11" spans="1:16" ht="12.75">
      <c r="A11" s="1"/>
      <c r="B11" s="1">
        <v>6</v>
      </c>
      <c r="C11" s="1">
        <v>59</v>
      </c>
      <c r="D11" s="1" t="s">
        <v>703</v>
      </c>
      <c r="E11" t="s">
        <v>130</v>
      </c>
      <c r="F11" t="s">
        <v>131</v>
      </c>
      <c r="G11" s="17">
        <v>40.48</v>
      </c>
      <c r="H11" s="17">
        <v>40.60</v>
      </c>
      <c r="I11" s="17">
        <f t="shared" si="0"/>
        <v>59.74743488555643</v>
      </c>
      <c r="J11" s="17">
        <f t="shared" si="1"/>
        <v>62.92134831460674</v>
      </c>
      <c r="K11" s="17">
        <f t="shared" si="2"/>
        <v>59.74743488555643</v>
      </c>
      <c r="L11" s="1"/>
      <c r="M11" s="35"/>
      <c r="N11" t="s">
        <v>154</v>
      </c>
      <c r="O11" s="4">
        <f t="shared" si="3"/>
        <v>33</v>
      </c>
      <c r="P11">
        <v>100</v>
      </c>
    </row>
    <row r="12" spans="1:16" ht="12.75">
      <c r="A12" s="1"/>
      <c r="B12" s="1">
        <v>3</v>
      </c>
      <c r="C12" s="1">
        <v>71</v>
      </c>
      <c r="D12" s="1" t="s">
        <v>703</v>
      </c>
      <c r="E12" t="s">
        <v>154</v>
      </c>
      <c r="F12" t="s">
        <v>714</v>
      </c>
      <c r="G12" s="17">
        <v>42.73</v>
      </c>
      <c r="H12" s="17">
        <v>44.46</v>
      </c>
      <c r="I12" s="17">
        <f t="shared" si="0"/>
        <v>68.62667719021309</v>
      </c>
      <c r="J12" s="17">
        <f t="shared" si="1"/>
        <v>78.41091492776886</v>
      </c>
      <c r="K12" s="17">
        <f t="shared" si="2"/>
        <v>68.62667719021309</v>
      </c>
      <c r="L12" s="1"/>
      <c r="M12" s="35"/>
      <c r="N12" t="s">
        <v>159</v>
      </c>
      <c r="O12" s="4">
        <f t="shared" si="3"/>
        <v>0</v>
      </c>
      <c r="P12">
        <v>0</v>
      </c>
    </row>
    <row r="13" spans="1:16" ht="12.75">
      <c r="A13" s="1"/>
      <c r="B13" s="1">
        <v>1</v>
      </c>
      <c r="C13" s="1">
        <v>67</v>
      </c>
      <c r="D13" s="1" t="s">
        <v>703</v>
      </c>
      <c r="E13" t="s">
        <v>154</v>
      </c>
      <c r="F13" t="s">
        <v>711</v>
      </c>
      <c r="G13" s="17">
        <v>43.39</v>
      </c>
      <c r="H13" s="17">
        <v>43.76</v>
      </c>
      <c r="I13" s="17">
        <f t="shared" si="0"/>
        <v>71.2312549329124</v>
      </c>
      <c r="J13" s="17">
        <f t="shared" si="1"/>
        <v>75.6019261637239</v>
      </c>
      <c r="K13" s="17">
        <f t="shared" si="2"/>
        <v>71.2312549329124</v>
      </c>
      <c r="L13" s="1"/>
      <c r="M13" s="35"/>
      <c r="N13" t="s">
        <v>160</v>
      </c>
      <c r="O13" s="4">
        <f t="shared" si="3"/>
        <v>2</v>
      </c>
      <c r="P13">
        <v>64</v>
      </c>
    </row>
    <row r="14" spans="1:16" ht="12.75">
      <c r="A14" s="1"/>
      <c r="B14" s="1">
        <v>1</v>
      </c>
      <c r="C14" s="1">
        <v>68</v>
      </c>
      <c r="D14" s="1" t="s">
        <v>703</v>
      </c>
      <c r="E14" t="s">
        <v>160</v>
      </c>
      <c r="F14" s="197" t="s">
        <v>712</v>
      </c>
      <c r="G14" s="17">
        <v>45.45</v>
      </c>
      <c r="H14" s="17">
        <v>45.44</v>
      </c>
      <c r="I14" s="17">
        <f t="shared" si="0"/>
        <v>79.36069455406474</v>
      </c>
      <c r="J14" s="17">
        <f t="shared" si="1"/>
        <v>82.34349919743175</v>
      </c>
      <c r="K14" s="17">
        <f t="shared" si="2"/>
        <v>79.36069455406474</v>
      </c>
      <c r="L14" s="1"/>
      <c r="M14" s="35"/>
      <c r="N14" t="s">
        <v>161</v>
      </c>
      <c r="O14" s="4">
        <f t="shared" si="3"/>
        <v>0</v>
      </c>
      <c r="P14">
        <v>0</v>
      </c>
    </row>
    <row r="15" spans="1:16" ht="12.75">
      <c r="A15" s="1"/>
      <c r="B15" s="1">
        <v>1</v>
      </c>
      <c r="C15" s="1">
        <v>74</v>
      </c>
      <c r="D15" s="1" t="s">
        <v>703</v>
      </c>
      <c r="E15" t="s">
        <v>154</v>
      </c>
      <c r="F15" s="197" t="s">
        <v>717</v>
      </c>
      <c r="G15" s="17">
        <v>46.87</v>
      </c>
      <c r="H15" s="17">
        <v>44.78</v>
      </c>
      <c r="I15" s="17">
        <f t="shared" si="0"/>
        <v>84.96448303078137</v>
      </c>
      <c r="J15" s="17">
        <f t="shared" si="1"/>
        <v>79.69502407704654</v>
      </c>
      <c r="K15" s="17">
        <f t="shared" si="2"/>
        <v>79.69502407704654</v>
      </c>
      <c r="L15" s="1"/>
      <c r="M15" s="35"/>
      <c r="N15" t="s">
        <v>162</v>
      </c>
      <c r="O15" s="4">
        <f t="shared" si="3"/>
        <v>0</v>
      </c>
      <c r="P15">
        <v>0</v>
      </c>
    </row>
    <row r="16" spans="1:13" ht="12.75">
      <c r="A16" s="1"/>
      <c r="B16" s="1">
        <v>1</v>
      </c>
      <c r="C16" s="1">
        <v>65</v>
      </c>
      <c r="D16" s="1" t="s">
        <v>703</v>
      </c>
      <c r="E16" t="s">
        <v>156</v>
      </c>
      <c r="F16" t="s">
        <v>709</v>
      </c>
      <c r="G16" s="17">
        <v>46.29</v>
      </c>
      <c r="H16" s="17" t="s">
        <v>645</v>
      </c>
      <c r="I16" s="17">
        <f t="shared" si="0"/>
        <v>82.67561168113656</v>
      </c>
      <c r="J16" s="17" t="str">
        <f t="shared" si="1"/>
        <v xml:space="preserve"> </v>
      </c>
      <c r="K16" s="17">
        <f t="shared" si="2"/>
        <v>82.67561168113656</v>
      </c>
      <c r="L16" s="1"/>
      <c r="M16" s="35"/>
    </row>
    <row r="17" spans="1:13" ht="12.75">
      <c r="A17" s="1"/>
      <c r="B17" s="1">
        <v>1</v>
      </c>
      <c r="C17" s="1">
        <v>69</v>
      </c>
      <c r="D17" s="1" t="s">
        <v>703</v>
      </c>
      <c r="E17" t="s">
        <v>156</v>
      </c>
      <c r="F17" t="s">
        <v>713</v>
      </c>
      <c r="G17" s="17">
        <v>47.24</v>
      </c>
      <c r="H17" s="17" t="s">
        <v>645</v>
      </c>
      <c r="I17" s="17">
        <f t="shared" si="0"/>
        <v>86.42462509865825</v>
      </c>
      <c r="J17" s="17" t="str">
        <f t="shared" si="1"/>
        <v xml:space="preserve"> </v>
      </c>
      <c r="K17" s="17">
        <f t="shared" si="2"/>
        <v>86.42462509865825</v>
      </c>
      <c r="L17" s="1"/>
      <c r="M17" s="35"/>
    </row>
    <row r="18" spans="1:13" ht="12.75">
      <c r="A18" s="1"/>
      <c r="B18" s="1">
        <v>1</v>
      </c>
      <c r="C18" s="1">
        <v>73</v>
      </c>
      <c r="D18" s="1" t="s">
        <v>703</v>
      </c>
      <c r="E18" t="s">
        <v>130</v>
      </c>
      <c r="F18" s="198" t="s">
        <v>716</v>
      </c>
      <c r="G18" s="17">
        <v>49.76</v>
      </c>
      <c r="H18" s="17">
        <v>52.75</v>
      </c>
      <c r="I18" s="17">
        <f t="shared" si="0"/>
        <v>96.36937647987371</v>
      </c>
      <c r="J18" s="17">
        <f t="shared" si="1"/>
        <v>111.67736757624395</v>
      </c>
      <c r="K18" s="17">
        <f t="shared" si="2"/>
        <v>96.36937647987371</v>
      </c>
      <c r="L18" s="1"/>
      <c r="M18" s="35"/>
    </row>
    <row r="19" spans="1:13" ht="12.75">
      <c r="A19" s="1"/>
      <c r="B19" s="1">
        <v>1</v>
      </c>
      <c r="C19" s="1">
        <v>64</v>
      </c>
      <c r="D19" s="1" t="s">
        <v>703</v>
      </c>
      <c r="E19" t="s">
        <v>156</v>
      </c>
      <c r="F19" s="198" t="s">
        <v>708</v>
      </c>
      <c r="G19" s="17">
        <v>61.84</v>
      </c>
      <c r="H19" s="17">
        <v>49.70</v>
      </c>
      <c r="I19" s="17">
        <f t="shared" si="0"/>
        <v>144.04104183109712</v>
      </c>
      <c r="J19" s="17">
        <f t="shared" si="1"/>
        <v>99.438202247191</v>
      </c>
      <c r="K19" s="17">
        <f t="shared" si="2"/>
        <v>99.438202247191</v>
      </c>
      <c r="L19" s="1"/>
      <c r="M19" s="35"/>
    </row>
    <row r="20" spans="1:13" ht="12.75">
      <c r="A20" s="1"/>
      <c r="B20" s="1">
        <v>1</v>
      </c>
      <c r="C20" s="1">
        <v>63</v>
      </c>
      <c r="D20" s="1" t="s">
        <v>703</v>
      </c>
      <c r="E20" t="s">
        <v>160</v>
      </c>
      <c r="F20" t="s">
        <v>707</v>
      </c>
      <c r="G20" s="17">
        <v>51.24</v>
      </c>
      <c r="H20" s="17">
        <v>51.56</v>
      </c>
      <c r="I20" s="17">
        <f t="shared" si="0"/>
        <v>102.20994475138122</v>
      </c>
      <c r="J20" s="17">
        <f t="shared" si="1"/>
        <v>106.90208667736756</v>
      </c>
      <c r="K20" s="17">
        <f t="shared" si="2"/>
        <v>102.20994475138122</v>
      </c>
      <c r="L20" s="1"/>
      <c r="M20" s="35"/>
    </row>
    <row r="21" spans="1:13" ht="12.75">
      <c r="A21" s="1"/>
      <c r="B21" s="1">
        <v>1</v>
      </c>
      <c r="C21" s="1">
        <v>58</v>
      </c>
      <c r="D21" s="1" t="s">
        <v>703</v>
      </c>
      <c r="E21" t="s">
        <v>156</v>
      </c>
      <c r="F21" t="s">
        <v>704</v>
      </c>
      <c r="G21" s="17">
        <v>54.45</v>
      </c>
      <c r="H21" s="17">
        <v>53.56</v>
      </c>
      <c r="I21" s="17">
        <f t="shared" si="0"/>
        <v>114.87766377269142</v>
      </c>
      <c r="J21" s="17">
        <f t="shared" si="1"/>
        <v>114.92776886035313</v>
      </c>
      <c r="K21" s="17">
        <f t="shared" si="2"/>
        <v>114.87766377269142</v>
      </c>
      <c r="L21" s="1"/>
      <c r="M21" s="1"/>
    </row>
    <row r="22" spans="1:13" ht="12.75">
      <c r="A22" s="1"/>
      <c r="B22" s="1">
        <v>1</v>
      </c>
      <c r="C22" s="1">
        <v>66</v>
      </c>
      <c r="D22" s="1" t="s">
        <v>703</v>
      </c>
      <c r="E22" t="s">
        <v>130</v>
      </c>
      <c r="F22" t="s">
        <v>710</v>
      </c>
      <c r="G22" s="17">
        <v>55.62</v>
      </c>
      <c r="H22" s="17">
        <v>53.95</v>
      </c>
      <c r="I22" s="17">
        <f t="shared" si="0"/>
        <v>119.49486977111286</v>
      </c>
      <c r="J22" s="17">
        <f t="shared" si="1"/>
        <v>116.49277688603532</v>
      </c>
      <c r="K22" s="17">
        <f t="shared" si="2"/>
        <v>116.49277688603532</v>
      </c>
      <c r="L22" s="1"/>
      <c r="M22" s="1"/>
    </row>
    <row r="23" spans="1:13" ht="12.75">
      <c r="A23" s="1"/>
      <c r="B23" s="1">
        <v>1</v>
      </c>
      <c r="C23" s="1">
        <v>76</v>
      </c>
      <c r="D23" s="1" t="s">
        <v>703</v>
      </c>
      <c r="E23" t="s">
        <v>154</v>
      </c>
      <c r="F23" t="s">
        <v>719</v>
      </c>
      <c r="G23" s="17">
        <v>63.13</v>
      </c>
      <c r="H23" s="17">
        <v>56.30</v>
      </c>
      <c r="I23" s="17">
        <f t="shared" si="0"/>
        <v>149.13180741910023</v>
      </c>
      <c r="J23" s="17">
        <f t="shared" si="1"/>
        <v>125.92295345104331</v>
      </c>
      <c r="K23" s="17">
        <f t="shared" si="2"/>
        <v>125.92295345104331</v>
      </c>
      <c r="L23" s="1"/>
      <c r="M23" s="1"/>
    </row>
    <row r="24" spans="1:13" ht="12.75">
      <c r="A24" s="1"/>
      <c r="B24" s="1">
        <v>1</v>
      </c>
      <c r="C24" s="1">
        <v>72</v>
      </c>
      <c r="D24" s="1" t="s">
        <v>703</v>
      </c>
      <c r="E24" t="s">
        <v>156</v>
      </c>
      <c r="F24" t="s">
        <v>715</v>
      </c>
      <c r="G24" s="17">
        <v>58.73</v>
      </c>
      <c r="H24" s="17" t="s">
        <v>645</v>
      </c>
      <c r="I24" s="17">
        <f t="shared" si="0"/>
        <v>131.76795580110493</v>
      </c>
      <c r="J24" s="17" t="str">
        <f t="shared" si="1"/>
        <v xml:space="preserve"> </v>
      </c>
      <c r="K24" s="17">
        <f t="shared" si="2"/>
        <v>131.76795580110493</v>
      </c>
      <c r="L24" s="1"/>
      <c r="M24" s="1"/>
    </row>
    <row r="25" spans="1:13" ht="12.75">
      <c r="A25" s="1"/>
      <c r="B25" s="1"/>
      <c r="C25" s="1"/>
      <c r="D25" s="1"/>
      <c r="G25" s="17"/>
      <c r="H25" s="17"/>
      <c r="I25" s="17"/>
      <c r="J25" s="17"/>
      <c r="K25" s="17"/>
      <c r="L25" s="1"/>
      <c r="M25" s="1"/>
    </row>
    <row r="26" spans="1:13" ht="12.75">
      <c r="A26" s="1"/>
      <c r="B26" s="1"/>
      <c r="C26" s="1"/>
      <c r="D26" s="1"/>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G30" s="17"/>
      <c r="H30" s="17"/>
      <c r="I30" s="17"/>
      <c r="J30" s="17"/>
      <c r="K30" s="17"/>
      <c r="L30" s="1"/>
      <c r="M30" s="1"/>
    </row>
    <row r="31" spans="1:13" ht="12.75">
      <c r="A31" s="1"/>
      <c r="B31" s="1"/>
      <c r="C31" s="1"/>
      <c r="D31" s="1"/>
      <c r="G31" s="17"/>
      <c r="H31" s="17"/>
      <c r="I31" s="17"/>
      <c r="J31" s="17"/>
      <c r="K31" s="17"/>
      <c r="L31" s="1"/>
      <c r="M31" s="1"/>
    </row>
    <row r="32" spans="1:13" ht="12.75">
      <c r="A32" s="1"/>
      <c r="B32" s="1"/>
      <c r="C32" s="1"/>
      <c r="D32" s="1"/>
      <c r="G32" s="17"/>
      <c r="H32" s="17"/>
      <c r="I32" s="17"/>
      <c r="J32" s="17"/>
      <c r="K32" s="17"/>
      <c r="L32" s="1"/>
      <c r="M32" s="1"/>
    </row>
    <row r="33" spans="1:13" ht="12.75">
      <c r="A33" s="1"/>
      <c r="B33" s="1"/>
      <c r="C33" s="1"/>
      <c r="D33" s="1"/>
      <c r="G33" s="17"/>
      <c r="H33" s="17"/>
      <c r="I33" s="17"/>
      <c r="J33" s="17"/>
      <c r="K33" s="17"/>
      <c r="L33" s="1"/>
      <c r="M33" s="1"/>
    </row>
    <row r="34" spans="1:13" ht="12.75">
      <c r="A34" s="1"/>
      <c r="B34" s="1"/>
      <c r="C34" s="1"/>
      <c r="D34" s="1"/>
      <c r="G34" s="17"/>
      <c r="H34" s="17"/>
      <c r="I34" s="17"/>
      <c r="J34" s="17"/>
      <c r="K34" s="17"/>
      <c r="L34" s="1"/>
      <c r="M34" s="1"/>
    </row>
    <row r="35" spans="1:13" ht="12.75">
      <c r="A35" s="1"/>
      <c r="B35" s="1"/>
      <c r="C35" s="1"/>
      <c r="D35" s="1"/>
      <c r="G35" s="17"/>
      <c r="H35" s="17"/>
      <c r="I35" s="17"/>
      <c r="J35" s="17"/>
      <c r="K35" s="17"/>
      <c r="L35" s="1"/>
      <c r="M35" s="1"/>
    </row>
    <row r="36" spans="1:13" ht="12.75">
      <c r="A36" s="1"/>
      <c r="B36" s="1"/>
      <c r="C36" s="1"/>
      <c r="D36" s="1"/>
      <c r="G36" s="17"/>
      <c r="H36" s="17"/>
      <c r="I36" s="17"/>
      <c r="J36" s="17"/>
      <c r="K36" s="17"/>
      <c r="L36" s="1"/>
      <c r="M36" s="1"/>
    </row>
    <row r="37" spans="1:13" ht="12.75">
      <c r="A37" s="1"/>
      <c r="B37" s="1"/>
      <c r="C37" s="1"/>
      <c r="D37" s="1"/>
      <c r="G37" s="17"/>
      <c r="H37" s="17"/>
      <c r="I37" s="17"/>
      <c r="J37" s="17"/>
      <c r="K37" s="17"/>
      <c r="L37" s="1"/>
      <c r="M37" s="1"/>
    </row>
    <row r="38" spans="1:13" ht="12.75">
      <c r="A38" s="1"/>
      <c r="B38" s="1"/>
      <c r="C38" s="1"/>
      <c r="D38" s="1"/>
      <c r="G38" s="17"/>
      <c r="H38" s="17"/>
      <c r="I38" s="17"/>
      <c r="J38" s="17"/>
      <c r="K38" s="17"/>
      <c r="L38" s="1"/>
      <c r="M38" s="1"/>
    </row>
    <row r="39" spans="1:13" ht="12.75">
      <c r="A39" s="1"/>
      <c r="B39" s="1"/>
      <c r="C39" s="1"/>
      <c r="D39" s="1"/>
      <c r="I39" s="17"/>
      <c r="J39" s="17"/>
      <c r="K39" s="17"/>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600-000000000000}">
  <sheetPr codeName="Sheet19">
    <tabColor indexed="44"/>
  </sheetPr>
  <dimension ref="A1:P200"/>
  <sheetViews>
    <sheetView workbookViewId="0" topLeftCell="B1">
      <pane ySplit="5" topLeftCell="A6" activePane="bottomLeft" state="frozen"/>
      <selection pane="topLeft" activeCell="A6" sqref="A6"/>
      <selection pane="bottomLeft" activeCell="K27" sqref="K27"/>
    </sheetView>
  </sheetViews>
  <sheetFormatPr defaultColWidth="8.854285714285714" defaultRowHeight="12.75"/>
  <cols>
    <col min="1" max="2" width="8.714285714285714" customWidth="1"/>
    <col min="3" max="3" width="4" bestFit="1" customWidth="1"/>
    <col min="4" max="4" width="7.142857142857143" bestFit="1" customWidth="1"/>
    <col min="5" max="5" width="6.857142857142857" bestFit="1" customWidth="1"/>
    <col min="6" max="6" width="15.714285714285714"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78</v>
      </c>
      <c r="B1" s="38" t="s">
        <v>100</v>
      </c>
      <c r="C1" s="1"/>
      <c r="D1" s="1"/>
      <c r="E1" s="1"/>
      <c r="F1" s="19"/>
      <c r="G1" s="1"/>
      <c r="H1" s="1"/>
      <c r="I1" s="9"/>
      <c r="J1" s="9"/>
      <c r="K1" s="9"/>
      <c r="L1" s="1"/>
    </row>
    <row r="2" spans="1:12" ht="12.75">
      <c r="A2" s="37">
        <v>17</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17</v>
      </c>
      <c r="C7" s="1">
        <v>38</v>
      </c>
      <c r="D7" s="1" t="s">
        <v>688</v>
      </c>
      <c r="E7" t="s">
        <v>156</v>
      </c>
      <c r="F7" s="195" t="s">
        <v>689</v>
      </c>
      <c r="G7" s="17">
        <v>37.18</v>
      </c>
      <c r="H7" s="17">
        <v>37.45</v>
      </c>
      <c r="I7" s="17">
        <f t="shared" si="0" ref="I7:I23">IF(ISNUMBER(((G7/$I$3)-1)*100),((G7/$I$3)-1)*100," ")</f>
        <v>46.72454617205999</v>
      </c>
      <c r="J7" s="17">
        <f t="shared" si="1" ref="J7:J23">IF(ISNUMBER(((H7/$J$3)-1)*100),((H7/$J$3)-1)*100," ")</f>
        <v>50.2808988764045</v>
      </c>
      <c r="K7" s="17">
        <f t="shared" si="2" ref="K7:K23">IF(I7=0,IF(J7=0," ",J7),IF(J7=0,IF(I7=0," ",I7),IF(I7&lt;J7,I7,J7)))</f>
        <v>46.72454617205999</v>
      </c>
      <c r="L7" s="1"/>
      <c r="M7" s="35"/>
      <c r="N7" t="s">
        <v>156</v>
      </c>
      <c r="O7" s="4">
        <f t="shared" si="3" ref="O7:O15">SUMIF($E$7:$E$91,N7,$B$7:$B$91)</f>
        <v>20</v>
      </c>
      <c r="P7">
        <v>90</v>
      </c>
    </row>
    <row r="8" spans="1:16" ht="12.75">
      <c r="A8" s="1">
        <v>2</v>
      </c>
      <c r="B8" s="1">
        <v>14</v>
      </c>
      <c r="C8" s="1">
        <v>45</v>
      </c>
      <c r="D8" s="1" t="s">
        <v>688</v>
      </c>
      <c r="E8" t="s">
        <v>154</v>
      </c>
      <c r="F8" s="195" t="s">
        <v>694</v>
      </c>
      <c r="G8" s="17">
        <v>40.25</v>
      </c>
      <c r="H8" s="17">
        <v>37.43</v>
      </c>
      <c r="I8" s="17">
        <f t="shared" si="0"/>
        <v>58.83977900552486</v>
      </c>
      <c r="J8" s="17">
        <f t="shared" si="1"/>
        <v>50.200642054574615</v>
      </c>
      <c r="K8" s="17">
        <f t="shared" si="2"/>
        <v>50.200642054574615</v>
      </c>
      <c r="L8" s="1"/>
      <c r="M8" s="35"/>
      <c r="N8" t="s">
        <v>130</v>
      </c>
      <c r="O8" s="4">
        <f t="shared" si="3"/>
        <v>12</v>
      </c>
      <c r="P8">
        <v>81</v>
      </c>
    </row>
    <row r="9" spans="1:16" ht="12.75">
      <c r="A9" s="1">
        <v>3</v>
      </c>
      <c r="B9" s="1">
        <v>11</v>
      </c>
      <c r="C9" s="1">
        <v>39</v>
      </c>
      <c r="D9" s="1" t="s">
        <v>688</v>
      </c>
      <c r="E9" t="s">
        <v>130</v>
      </c>
      <c r="F9" s="197" t="s">
        <v>690</v>
      </c>
      <c r="G9" s="17">
        <v>38.60</v>
      </c>
      <c r="H9" s="17">
        <v>39.09</v>
      </c>
      <c r="I9" s="17">
        <f t="shared" si="0"/>
        <v>52.32833464877664</v>
      </c>
      <c r="J9" s="17">
        <f t="shared" si="1"/>
        <v>56.86195826645266</v>
      </c>
      <c r="K9" s="17">
        <f t="shared" si="2"/>
        <v>52.32833464877664</v>
      </c>
      <c r="L9" s="1"/>
      <c r="M9" s="35"/>
      <c r="N9" t="s">
        <v>157</v>
      </c>
      <c r="O9" s="4">
        <f t="shared" si="3"/>
        <v>8</v>
      </c>
      <c r="P9">
        <v>72</v>
      </c>
    </row>
    <row r="10" spans="1:16" ht="12.75">
      <c r="A10" s="1"/>
      <c r="B10" s="1">
        <v>8</v>
      </c>
      <c r="C10" s="1">
        <v>40</v>
      </c>
      <c r="D10" s="1" t="s">
        <v>688</v>
      </c>
      <c r="E10" t="s">
        <v>157</v>
      </c>
      <c r="F10" s="197" t="s">
        <v>121</v>
      </c>
      <c r="G10" s="17">
        <v>39.28</v>
      </c>
      <c r="H10" s="17">
        <v>38.26</v>
      </c>
      <c r="I10" s="17">
        <f t="shared" si="0"/>
        <v>55.01183898973954</v>
      </c>
      <c r="J10" s="17">
        <f t="shared" si="1"/>
        <v>53.53130016051362</v>
      </c>
      <c r="K10" s="17">
        <f t="shared" si="2"/>
        <v>53.53130016051362</v>
      </c>
      <c r="L10" s="1"/>
      <c r="M10" s="35"/>
      <c r="N10" t="s">
        <v>158</v>
      </c>
      <c r="O10" s="4">
        <f t="shared" si="3"/>
        <v>0</v>
      </c>
      <c r="P10">
        <v>0</v>
      </c>
    </row>
    <row r="11" spans="1:16" ht="12.75">
      <c r="A11" s="1"/>
      <c r="B11" s="1">
        <v>5</v>
      </c>
      <c r="C11" s="1">
        <v>41</v>
      </c>
      <c r="D11" s="1" t="s">
        <v>688</v>
      </c>
      <c r="E11" t="s">
        <v>154</v>
      </c>
      <c r="F11" s="198" t="s">
        <v>691</v>
      </c>
      <c r="G11" s="17">
        <v>40.2</v>
      </c>
      <c r="H11" s="17">
        <v>41.08</v>
      </c>
      <c r="I11" s="17">
        <f t="shared" si="0"/>
        <v>58.642462509865844</v>
      </c>
      <c r="J11" s="17">
        <f t="shared" si="1"/>
        <v>64.84751203852326</v>
      </c>
      <c r="K11" s="17">
        <f t="shared" si="2"/>
        <v>58.642462509865844</v>
      </c>
      <c r="L11" s="1"/>
      <c r="M11" s="35"/>
      <c r="N11" t="s">
        <v>154</v>
      </c>
      <c r="O11" s="4">
        <f t="shared" si="3"/>
        <v>22</v>
      </c>
      <c r="P11">
        <v>100</v>
      </c>
    </row>
    <row r="12" spans="1:16" ht="12.75">
      <c r="A12" s="1"/>
      <c r="B12" s="1">
        <v>2</v>
      </c>
      <c r="C12" s="1">
        <v>50</v>
      </c>
      <c r="D12" s="1" t="s">
        <v>688</v>
      </c>
      <c r="E12" t="s">
        <v>156</v>
      </c>
      <c r="F12" s="198" t="s">
        <v>698</v>
      </c>
      <c r="G12" s="17">
        <v>41.23</v>
      </c>
      <c r="H12" s="17">
        <v>40.11</v>
      </c>
      <c r="I12" s="17">
        <f t="shared" si="0"/>
        <v>62.707182320441966</v>
      </c>
      <c r="J12" s="17">
        <f t="shared" si="1"/>
        <v>60.955056179775255</v>
      </c>
      <c r="K12" s="17">
        <f t="shared" si="2"/>
        <v>60.955056179775255</v>
      </c>
      <c r="L12" s="1"/>
      <c r="M12" s="35"/>
      <c r="N12" t="s">
        <v>159</v>
      </c>
      <c r="O12" s="4">
        <f t="shared" si="3"/>
        <v>1</v>
      </c>
      <c r="P12">
        <v>57</v>
      </c>
    </row>
    <row r="13" spans="1:16" ht="12.75">
      <c r="A13" s="1"/>
      <c r="B13" s="1">
        <v>1</v>
      </c>
      <c r="C13" s="1">
        <v>43</v>
      </c>
      <c r="D13" s="1" t="s">
        <v>688</v>
      </c>
      <c r="E13" t="s">
        <v>160</v>
      </c>
      <c r="F13" t="s">
        <v>692</v>
      </c>
      <c r="G13" s="17">
        <v>45.78</v>
      </c>
      <c r="H13" s="17">
        <v>43.81</v>
      </c>
      <c r="I13" s="17">
        <f t="shared" si="0"/>
        <v>80.66298342541438</v>
      </c>
      <c r="J13" s="17">
        <f t="shared" si="1"/>
        <v>75.80256821829856</v>
      </c>
      <c r="K13" s="17">
        <f t="shared" si="2"/>
        <v>75.80256821829856</v>
      </c>
      <c r="L13" s="1"/>
      <c r="M13" s="35"/>
      <c r="N13" t="s">
        <v>160</v>
      </c>
      <c r="O13" s="4">
        <f t="shared" si="3"/>
        <v>5</v>
      </c>
      <c r="P13">
        <v>64</v>
      </c>
    </row>
    <row r="14" spans="1:16" ht="12.75">
      <c r="A14" s="1"/>
      <c r="B14" s="1">
        <v>1</v>
      </c>
      <c r="C14" s="1">
        <v>55</v>
      </c>
      <c r="D14" s="1" t="s">
        <v>688</v>
      </c>
      <c r="E14" t="s">
        <v>160</v>
      </c>
      <c r="F14" t="s">
        <v>701</v>
      </c>
      <c r="G14" s="17" t="s">
        <v>645</v>
      </c>
      <c r="H14" s="17">
        <v>43.99</v>
      </c>
      <c r="I14" s="17" t="str">
        <f t="shared" si="0"/>
        <v xml:space="preserve"> </v>
      </c>
      <c r="J14" s="17">
        <f t="shared" si="1"/>
        <v>76.52487961476726</v>
      </c>
      <c r="K14" s="17">
        <f t="shared" si="2"/>
        <v>76.52487961476726</v>
      </c>
      <c r="L14" s="1"/>
      <c r="M14" s="35"/>
      <c r="N14" t="s">
        <v>161</v>
      </c>
      <c r="O14" s="4">
        <f t="shared" si="3"/>
        <v>0</v>
      </c>
      <c r="P14">
        <v>0</v>
      </c>
    </row>
    <row r="15" spans="1:16" ht="12.75">
      <c r="A15" s="1"/>
      <c r="B15" s="1">
        <v>1</v>
      </c>
      <c r="C15" s="1">
        <v>44</v>
      </c>
      <c r="D15" s="1" t="s">
        <v>688</v>
      </c>
      <c r="E15" t="s">
        <v>156</v>
      </c>
      <c r="F15" t="s">
        <v>693</v>
      </c>
      <c r="G15" s="17">
        <v>44.88</v>
      </c>
      <c r="H15" s="17">
        <v>54.08</v>
      </c>
      <c r="I15" s="17">
        <f t="shared" si="0"/>
        <v>77.1112865035517</v>
      </c>
      <c r="J15" s="17">
        <f t="shared" si="1"/>
        <v>117.01444622792935</v>
      </c>
      <c r="K15" s="17">
        <f t="shared" si="2"/>
        <v>77.1112865035517</v>
      </c>
      <c r="L15" s="1"/>
      <c r="M15" s="35"/>
      <c r="N15" t="s">
        <v>162</v>
      </c>
      <c r="O15" s="4">
        <f t="shared" si="3"/>
        <v>0</v>
      </c>
      <c r="P15">
        <v>0</v>
      </c>
    </row>
    <row r="16" spans="1:13" ht="12.75">
      <c r="A16" s="1"/>
      <c r="B16" s="1">
        <v>1</v>
      </c>
      <c r="C16" s="1">
        <v>49</v>
      </c>
      <c r="D16" s="1" t="s">
        <v>688</v>
      </c>
      <c r="E16" t="s">
        <v>160</v>
      </c>
      <c r="F16" s="201" t="s">
        <v>697</v>
      </c>
      <c r="G16" s="17">
        <v>45.66</v>
      </c>
      <c r="H16" s="17">
        <v>46.48</v>
      </c>
      <c r="I16" s="17">
        <f t="shared" si="0"/>
        <v>80.18942383583267</v>
      </c>
      <c r="J16" s="17">
        <f t="shared" si="1"/>
        <v>86.51685393258424</v>
      </c>
      <c r="K16" s="17">
        <f t="shared" si="2"/>
        <v>80.18942383583267</v>
      </c>
      <c r="L16" s="1"/>
      <c r="M16" s="35"/>
    </row>
    <row r="17" spans="1:13" ht="12.75">
      <c r="A17" s="1"/>
      <c r="B17" s="1">
        <v>1</v>
      </c>
      <c r="C17" s="1">
        <v>48</v>
      </c>
      <c r="D17" s="1" t="s">
        <v>688</v>
      </c>
      <c r="E17" t="s">
        <v>154</v>
      </c>
      <c r="F17" s="201" t="s">
        <v>696</v>
      </c>
      <c r="G17" s="17">
        <v>46.51</v>
      </c>
      <c r="H17" s="17">
        <v>46.18</v>
      </c>
      <c r="I17" s="17">
        <f t="shared" si="0"/>
        <v>83.54380426203629</v>
      </c>
      <c r="J17" s="17">
        <f t="shared" si="1"/>
        <v>85.31300160513642</v>
      </c>
      <c r="K17" s="17">
        <f t="shared" si="2"/>
        <v>83.54380426203629</v>
      </c>
      <c r="L17" s="1"/>
      <c r="M17" s="35"/>
    </row>
    <row r="18" spans="1:13" ht="12.75">
      <c r="A18" s="1"/>
      <c r="B18" s="1">
        <v>1</v>
      </c>
      <c r="C18" s="1">
        <v>56</v>
      </c>
      <c r="D18" s="1" t="s">
        <v>688</v>
      </c>
      <c r="E18" t="s">
        <v>154</v>
      </c>
      <c r="F18" t="s">
        <v>702</v>
      </c>
      <c r="G18" s="17">
        <v>47.94</v>
      </c>
      <c r="H18" s="17">
        <v>46.23</v>
      </c>
      <c r="I18" s="17">
        <f t="shared" si="0"/>
        <v>89.18705603788474</v>
      </c>
      <c r="J18" s="17">
        <f t="shared" si="1"/>
        <v>85.51364365971106</v>
      </c>
      <c r="K18" s="17">
        <f t="shared" si="2"/>
        <v>85.51364365971106</v>
      </c>
      <c r="L18" s="1"/>
      <c r="M18" s="35"/>
    </row>
    <row r="19" spans="1:13" ht="12.75">
      <c r="A19" s="1"/>
      <c r="B19" s="1">
        <v>1</v>
      </c>
      <c r="C19" s="1">
        <v>51</v>
      </c>
      <c r="D19" s="1" t="s">
        <v>688</v>
      </c>
      <c r="E19" t="s">
        <v>154</v>
      </c>
      <c r="F19" t="s">
        <v>699</v>
      </c>
      <c r="G19" s="17">
        <v>50.04</v>
      </c>
      <c r="H19" s="17">
        <v>51.39</v>
      </c>
      <c r="I19" s="17">
        <f t="shared" si="0"/>
        <v>97.47434885556432</v>
      </c>
      <c r="J19" s="17">
        <f t="shared" si="1"/>
        <v>106.2199036918138</v>
      </c>
      <c r="K19" s="17">
        <f t="shared" si="2"/>
        <v>97.47434885556432</v>
      </c>
      <c r="L19" s="1"/>
      <c r="M19" s="35"/>
    </row>
    <row r="20" spans="1:13" ht="12.75">
      <c r="A20" s="1"/>
      <c r="B20" s="1">
        <v>1</v>
      </c>
      <c r="C20" s="1">
        <v>46</v>
      </c>
      <c r="D20" s="1" t="s">
        <v>688</v>
      </c>
      <c r="E20" t="s">
        <v>160</v>
      </c>
      <c r="F20" t="s">
        <v>695</v>
      </c>
      <c r="G20" s="17">
        <v>53.58</v>
      </c>
      <c r="H20" s="17">
        <v>54.55</v>
      </c>
      <c r="I20" s="17">
        <f t="shared" si="0"/>
        <v>111.44435674822412</v>
      </c>
      <c r="J20" s="17">
        <f t="shared" si="1"/>
        <v>118.90048154093095</v>
      </c>
      <c r="K20" s="17">
        <f t="shared" si="2"/>
        <v>111.44435674822412</v>
      </c>
      <c r="L20" s="1"/>
      <c r="M20" s="35"/>
    </row>
    <row r="21" spans="1:13" ht="12.75">
      <c r="A21" s="1"/>
      <c r="B21" s="1">
        <v>1</v>
      </c>
      <c r="C21" s="1">
        <v>252</v>
      </c>
      <c r="D21" s="1" t="s">
        <v>688</v>
      </c>
      <c r="E21" t="s">
        <v>130</v>
      </c>
      <c r="F21" t="s">
        <v>806</v>
      </c>
      <c r="G21" s="17">
        <v>56.23</v>
      </c>
      <c r="H21" s="17">
        <v>57.82</v>
      </c>
      <c r="I21" s="17">
        <f t="shared" si="0"/>
        <v>121.90213101815313</v>
      </c>
      <c r="J21" s="17">
        <f t="shared" si="1"/>
        <v>132.02247191011236</v>
      </c>
      <c r="K21" s="17">
        <f t="shared" si="2"/>
        <v>121.90213101815313</v>
      </c>
      <c r="L21" s="1"/>
      <c r="M21" s="1"/>
    </row>
    <row r="22" spans="1:13" ht="12.75">
      <c r="A22" s="1"/>
      <c r="B22" s="1">
        <v>1</v>
      </c>
      <c r="C22" s="1">
        <v>52</v>
      </c>
      <c r="D22" s="1" t="s">
        <v>688</v>
      </c>
      <c r="E22" t="s">
        <v>160</v>
      </c>
      <c r="F22" s="202" t="s">
        <v>700</v>
      </c>
      <c r="G22" s="17">
        <v>58.79</v>
      </c>
      <c r="H22" s="17">
        <v>58.34</v>
      </c>
      <c r="I22" s="17">
        <f t="shared" si="0"/>
        <v>132.0047355958958</v>
      </c>
      <c r="J22" s="17">
        <f t="shared" si="1"/>
        <v>134.1091492776886</v>
      </c>
      <c r="K22" s="17">
        <f t="shared" si="2"/>
        <v>132.0047355958958</v>
      </c>
      <c r="L22" s="1"/>
      <c r="M22" s="1"/>
    </row>
    <row r="23" spans="1:13" ht="12.75">
      <c r="A23" s="1"/>
      <c r="B23" s="1">
        <v>1</v>
      </c>
      <c r="C23" s="1">
        <v>42</v>
      </c>
      <c r="D23" s="1" t="s">
        <v>688</v>
      </c>
      <c r="E23" t="s">
        <v>159</v>
      </c>
      <c r="F23" s="202" t="s">
        <v>163</v>
      </c>
      <c r="G23" s="17">
        <v>59.25</v>
      </c>
      <c r="H23" s="17">
        <v>58.12</v>
      </c>
      <c r="I23" s="17">
        <f t="shared" si="0"/>
        <v>133.82004735595893</v>
      </c>
      <c r="J23" s="17">
        <f t="shared" si="1"/>
        <v>133.22632423756016</v>
      </c>
      <c r="K23" s="17">
        <f t="shared" si="2"/>
        <v>133.22632423756016</v>
      </c>
      <c r="L23" s="1"/>
      <c r="M23" s="1"/>
    </row>
    <row r="24" spans="1:13" ht="12.75">
      <c r="A24" s="1"/>
      <c r="B24" s="1"/>
      <c r="C24" s="1"/>
      <c r="D24" s="1"/>
      <c r="G24" s="17"/>
      <c r="H24" s="17"/>
      <c r="I24" s="17"/>
      <c r="J24" s="17"/>
      <c r="K24" s="17"/>
      <c r="L24" s="1"/>
      <c r="M24" s="1"/>
    </row>
    <row r="25" spans="1:13" ht="12.75">
      <c r="A25" s="1"/>
      <c r="B25" s="1"/>
      <c r="C25" s="1"/>
      <c r="D25" s="1"/>
      <c r="G25" s="17"/>
      <c r="H25" s="17"/>
      <c r="I25" s="17"/>
      <c r="J25" s="17"/>
      <c r="K25" s="17"/>
      <c r="L25" s="1"/>
      <c r="M25" s="1"/>
    </row>
    <row r="26" spans="1:13" ht="12.75">
      <c r="A26" s="1"/>
      <c r="B26" s="1"/>
      <c r="C26" s="1"/>
      <c r="D26" s="1"/>
      <c r="G26" s="17"/>
      <c r="H26" s="17"/>
      <c r="I26" s="17"/>
      <c r="J26" s="17"/>
      <c r="K26" s="17"/>
      <c r="L26" s="1"/>
      <c r="M26" s="1"/>
    </row>
    <row r="27" spans="1:13" ht="12.75">
      <c r="A27" s="1"/>
      <c r="B27" s="1"/>
      <c r="C27" s="1"/>
      <c r="D27" s="1"/>
      <c r="G27" s="17"/>
      <c r="H27" s="17"/>
      <c r="I27" s="17"/>
      <c r="J27" s="17"/>
      <c r="K27" s="17"/>
      <c r="L27" s="1"/>
      <c r="M27" s="1"/>
    </row>
    <row r="28" spans="1:13" ht="12.75">
      <c r="A28" s="1"/>
      <c r="B28" s="1"/>
      <c r="C28" s="1"/>
      <c r="D28" s="1"/>
      <c r="G28" s="17"/>
      <c r="H28" s="17"/>
      <c r="I28" s="17"/>
      <c r="J28" s="17"/>
      <c r="K28" s="17"/>
      <c r="L28" s="1"/>
      <c r="M28" s="1"/>
    </row>
    <row r="29" spans="1:13" ht="12.75">
      <c r="A29" s="1"/>
      <c r="B29" s="1"/>
      <c r="C29" s="1"/>
      <c r="D29" s="1"/>
      <c r="G29" s="17"/>
      <c r="H29" s="17"/>
      <c r="I29" s="17"/>
      <c r="J29" s="17"/>
      <c r="K29" s="17"/>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700-000000000000}">
  <sheetPr codeName="Sheet18">
    <tabColor indexed="44"/>
  </sheetPr>
  <dimension ref="A1:P200"/>
  <sheetViews>
    <sheetView workbookViewId="0" topLeftCell="A1">
      <pane ySplit="5" topLeftCell="A6" activePane="bottomLeft" state="frozen"/>
      <selection pane="topLeft" activeCell="A6" sqref="A6"/>
      <selection pane="bottomLeft" activeCell="H26" sqref="H26"/>
    </sheetView>
  </sheetViews>
  <sheetFormatPr defaultColWidth="8.854285714285714" defaultRowHeight="12.75"/>
  <cols>
    <col min="1" max="2" width="8.714285714285714" customWidth="1"/>
    <col min="3" max="3" width="4" bestFit="1" customWidth="1"/>
    <col min="4" max="4" width="7.142857142857143" bestFit="1" customWidth="1"/>
    <col min="5" max="5" width="7" bestFit="1" customWidth="1"/>
    <col min="6" max="6" width="15.857142857142858"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5" bestFit="1" customWidth="1"/>
  </cols>
  <sheetData>
    <row r="1" spans="1:12" ht="12.75">
      <c r="A1" s="14" t="s">
        <v>77</v>
      </c>
      <c r="B1" s="38" t="s">
        <v>100</v>
      </c>
      <c r="C1" s="1"/>
      <c r="D1" s="1"/>
      <c r="E1" s="1"/>
      <c r="F1" s="19"/>
      <c r="G1" s="1"/>
      <c r="H1" s="1"/>
      <c r="I1" s="9"/>
      <c r="J1" s="9"/>
      <c r="K1" s="9"/>
      <c r="L1" s="1"/>
    </row>
    <row r="2" spans="1:12" ht="12.75">
      <c r="A2" s="37">
        <v>11</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11</v>
      </c>
      <c r="C7" s="1">
        <v>24</v>
      </c>
      <c r="D7" s="1" t="s">
        <v>676</v>
      </c>
      <c r="E7" t="s">
        <v>154</v>
      </c>
      <c r="F7" t="s">
        <v>679</v>
      </c>
      <c r="G7" s="17">
        <v>36.14</v>
      </c>
      <c r="H7" s="17">
        <v>36.16</v>
      </c>
      <c r="I7" s="17">
        <f t="shared" si="0" ref="I7:I17">IF(ISNUMBER(((G7/$I$3)-1)*100),((G7/$I$3)-1)*100," ")</f>
        <v>42.62036306235202</v>
      </c>
      <c r="J7" s="17">
        <f t="shared" si="1" ref="J7:J17">IF(ISNUMBER(((H7/$J$3)-1)*100),((H7/$J$3)-1)*100," ")</f>
        <v>45.1043338683788</v>
      </c>
      <c r="K7" s="17">
        <f t="shared" si="2" ref="K7:K17">IF(I7=0,IF(J7=0," ",J7),IF(J7=0,IF(I7=0," ",I7),IF(I7&lt;J7,I7,J7)))</f>
        <v>42.62036306235202</v>
      </c>
      <c r="L7" s="21"/>
      <c r="M7" s="35"/>
      <c r="N7" t="s">
        <v>156</v>
      </c>
      <c r="O7" s="4">
        <f t="shared" si="3" ref="O7:O15">SUMIF($E$7:$E$91,N7,$B$7:$B$91)</f>
        <v>0</v>
      </c>
      <c r="P7">
        <v>0</v>
      </c>
    </row>
    <row r="8" spans="1:16" ht="12.75">
      <c r="A8" s="1">
        <v>2</v>
      </c>
      <c r="B8" s="1">
        <v>8</v>
      </c>
      <c r="C8" s="1">
        <v>27</v>
      </c>
      <c r="D8" s="1" t="s">
        <v>676</v>
      </c>
      <c r="E8" t="s">
        <v>154</v>
      </c>
      <c r="F8" t="s">
        <v>681</v>
      </c>
      <c r="G8" s="17" t="s">
        <v>645</v>
      </c>
      <c r="H8" s="17">
        <v>36.39</v>
      </c>
      <c r="I8" s="17" t="str">
        <f t="shared" si="0"/>
        <v xml:space="preserve"> </v>
      </c>
      <c r="J8" s="17">
        <f t="shared" si="1"/>
        <v>46.027287319422136</v>
      </c>
      <c r="K8" s="17">
        <f t="shared" si="2"/>
        <v>46.027287319422136</v>
      </c>
      <c r="L8" s="1"/>
      <c r="M8" s="35"/>
      <c r="N8" t="s">
        <v>130</v>
      </c>
      <c r="O8" s="4">
        <f t="shared" si="3"/>
        <v>0</v>
      </c>
      <c r="P8">
        <v>0</v>
      </c>
    </row>
    <row r="9" spans="1:16" ht="12.75">
      <c r="A9" s="1">
        <v>3</v>
      </c>
      <c r="B9" s="1">
        <v>5</v>
      </c>
      <c r="C9" s="1">
        <v>25</v>
      </c>
      <c r="D9" s="1" t="s">
        <v>676</v>
      </c>
      <c r="E9" t="s">
        <v>160</v>
      </c>
      <c r="F9" t="s">
        <v>680</v>
      </c>
      <c r="G9" s="17">
        <v>37.05</v>
      </c>
      <c r="H9" s="17">
        <v>37.19</v>
      </c>
      <c r="I9" s="17">
        <f t="shared" si="0"/>
        <v>46.21152328334648</v>
      </c>
      <c r="J9" s="17">
        <f t="shared" si="1"/>
        <v>49.23756019261636</v>
      </c>
      <c r="K9" s="17">
        <f t="shared" si="2"/>
        <v>46.21152328334648</v>
      </c>
      <c r="L9" s="1"/>
      <c r="M9" s="35"/>
      <c r="N9" t="s">
        <v>157</v>
      </c>
      <c r="O9" s="4">
        <f t="shared" si="3"/>
        <v>1</v>
      </c>
      <c r="P9">
        <v>76.50</v>
      </c>
    </row>
    <row r="10" spans="1:16" ht="12.75">
      <c r="A10" s="1"/>
      <c r="B10" s="1">
        <v>2</v>
      </c>
      <c r="C10" s="1">
        <v>30</v>
      </c>
      <c r="D10" s="1" t="s">
        <v>676</v>
      </c>
      <c r="E10" t="s">
        <v>154</v>
      </c>
      <c r="F10" t="s">
        <v>683</v>
      </c>
      <c r="G10" s="17">
        <v>38.99</v>
      </c>
      <c r="H10" s="17">
        <v>39.78</v>
      </c>
      <c r="I10" s="17">
        <f t="shared" si="0"/>
        <v>53.86740331491713</v>
      </c>
      <c r="J10" s="17">
        <f t="shared" si="1"/>
        <v>59.63081861958266</v>
      </c>
      <c r="K10" s="17">
        <f t="shared" si="2"/>
        <v>53.86740331491713</v>
      </c>
      <c r="L10" s="1"/>
      <c r="M10" s="35"/>
      <c r="N10" t="s">
        <v>158</v>
      </c>
      <c r="O10" s="4">
        <f t="shared" si="3"/>
        <v>1</v>
      </c>
      <c r="P10">
        <v>76.50</v>
      </c>
    </row>
    <row r="11" spans="1:16" ht="12.75">
      <c r="A11" s="1"/>
      <c r="B11" s="1">
        <v>1</v>
      </c>
      <c r="C11" s="1">
        <v>22</v>
      </c>
      <c r="D11" s="1" t="s">
        <v>676</v>
      </c>
      <c r="E11" t="s">
        <v>157</v>
      </c>
      <c r="F11" t="s">
        <v>677</v>
      </c>
      <c r="G11" s="17">
        <v>43.71</v>
      </c>
      <c r="H11" s="17">
        <v>40.01</v>
      </c>
      <c r="I11" s="17">
        <f t="shared" si="0"/>
        <v>72.49408050513024</v>
      </c>
      <c r="J11" s="17">
        <f t="shared" si="1"/>
        <v>60.553772070625975</v>
      </c>
      <c r="K11" s="17">
        <f t="shared" si="2"/>
        <v>60.553772070625975</v>
      </c>
      <c r="L11" s="1"/>
      <c r="M11" s="35"/>
      <c r="N11" t="s">
        <v>154</v>
      </c>
      <c r="O11" s="4">
        <f t="shared" si="3"/>
        <v>24</v>
      </c>
      <c r="P11">
        <v>100</v>
      </c>
    </row>
    <row r="12" spans="1:16" ht="12.75">
      <c r="A12" s="1"/>
      <c r="B12" s="1">
        <v>1</v>
      </c>
      <c r="C12" s="1">
        <v>33</v>
      </c>
      <c r="D12" s="1" t="s">
        <v>676</v>
      </c>
      <c r="E12" t="s">
        <v>154</v>
      </c>
      <c r="F12" t="s">
        <v>685</v>
      </c>
      <c r="G12" s="17">
        <v>44.51</v>
      </c>
      <c r="H12" s="17">
        <v>44.69</v>
      </c>
      <c r="I12" s="17">
        <f t="shared" si="0"/>
        <v>75.65114443567482</v>
      </c>
      <c r="J12" s="17">
        <f t="shared" si="1"/>
        <v>79.33386837881218</v>
      </c>
      <c r="K12" s="17">
        <f t="shared" si="2"/>
        <v>75.65114443567482</v>
      </c>
      <c r="L12" s="1"/>
      <c r="M12" s="35"/>
      <c r="N12" t="s">
        <v>159</v>
      </c>
      <c r="O12" s="4">
        <f t="shared" si="3"/>
        <v>0</v>
      </c>
      <c r="P12">
        <v>0</v>
      </c>
    </row>
    <row r="13" spans="1:16" ht="12.75">
      <c r="A13" s="1"/>
      <c r="B13" s="1">
        <v>1</v>
      </c>
      <c r="C13" s="1">
        <v>34</v>
      </c>
      <c r="D13" s="1" t="s">
        <v>676</v>
      </c>
      <c r="E13" t="s">
        <v>154</v>
      </c>
      <c r="F13" t="s">
        <v>686</v>
      </c>
      <c r="G13" s="17">
        <v>47.96</v>
      </c>
      <c r="H13" s="17">
        <v>46.93</v>
      </c>
      <c r="I13" s="17">
        <f t="shared" si="0"/>
        <v>89.26598263614838</v>
      </c>
      <c r="J13" s="17">
        <f t="shared" si="1"/>
        <v>88.322632423756</v>
      </c>
      <c r="K13" s="17">
        <f t="shared" si="2"/>
        <v>88.322632423756</v>
      </c>
      <c r="L13" s="1"/>
      <c r="M13" s="35"/>
      <c r="N13" t="s">
        <v>160</v>
      </c>
      <c r="O13" s="4">
        <f t="shared" si="3"/>
        <v>7</v>
      </c>
      <c r="P13">
        <v>90</v>
      </c>
    </row>
    <row r="14" spans="1:16" ht="12.75">
      <c r="A14" s="1"/>
      <c r="B14" s="1">
        <v>1</v>
      </c>
      <c r="C14" s="1">
        <v>36</v>
      </c>
      <c r="D14" s="1" t="s">
        <v>676</v>
      </c>
      <c r="E14" t="s">
        <v>154</v>
      </c>
      <c r="F14" t="s">
        <v>687</v>
      </c>
      <c r="G14" s="17">
        <v>49.66</v>
      </c>
      <c r="H14" s="17">
        <v>47.52</v>
      </c>
      <c r="I14" s="17">
        <f t="shared" si="0"/>
        <v>95.97474348855563</v>
      </c>
      <c r="J14" s="17">
        <f t="shared" si="1"/>
        <v>90.69020866773675</v>
      </c>
      <c r="K14" s="17">
        <f t="shared" si="2"/>
        <v>90.69020866773675</v>
      </c>
      <c r="L14" s="1"/>
      <c r="M14" s="35"/>
      <c r="N14" t="s">
        <v>161</v>
      </c>
      <c r="O14" s="4">
        <f t="shared" si="3"/>
        <v>0</v>
      </c>
      <c r="P14">
        <v>0</v>
      </c>
    </row>
    <row r="15" spans="1:16" ht="12.75">
      <c r="A15" s="1"/>
      <c r="B15" s="1">
        <v>1</v>
      </c>
      <c r="C15" s="1">
        <v>23</v>
      </c>
      <c r="D15" s="1" t="s">
        <v>676</v>
      </c>
      <c r="E15" t="s">
        <v>158</v>
      </c>
      <c r="F15" s="195" t="s">
        <v>678</v>
      </c>
      <c r="G15" s="17">
        <v>49.89</v>
      </c>
      <c r="H15" s="17">
        <v>51.69</v>
      </c>
      <c r="I15" s="17">
        <f t="shared" si="0"/>
        <v>96.88239936858723</v>
      </c>
      <c r="J15" s="17">
        <f t="shared" si="1"/>
        <v>107.42375601926159</v>
      </c>
      <c r="K15" s="17">
        <f t="shared" si="2"/>
        <v>96.88239936858723</v>
      </c>
      <c r="L15" s="1"/>
      <c r="M15" s="35"/>
      <c r="N15" t="s">
        <v>162</v>
      </c>
      <c r="O15" s="4">
        <f t="shared" si="3"/>
        <v>0</v>
      </c>
      <c r="P15">
        <v>0</v>
      </c>
    </row>
    <row r="16" spans="1:13" ht="12.75">
      <c r="A16" s="1"/>
      <c r="B16" s="1">
        <v>1</v>
      </c>
      <c r="C16" s="1">
        <v>31</v>
      </c>
      <c r="D16" s="1" t="s">
        <v>676</v>
      </c>
      <c r="E16" t="s">
        <v>160</v>
      </c>
      <c r="F16" s="195" t="s">
        <v>684</v>
      </c>
      <c r="G16" s="17">
        <v>51.20</v>
      </c>
      <c r="H16" s="17">
        <v>49.98</v>
      </c>
      <c r="I16" s="17">
        <f t="shared" si="0"/>
        <v>102.052091554854</v>
      </c>
      <c r="J16" s="17">
        <f t="shared" si="1"/>
        <v>100.56179775280896</v>
      </c>
      <c r="K16" s="17">
        <f t="shared" si="2"/>
        <v>100.56179775280896</v>
      </c>
      <c r="L16" s="1"/>
      <c r="M16" s="35"/>
    </row>
    <row r="17" spans="1:13" ht="12.75">
      <c r="A17" s="1"/>
      <c r="B17" s="1">
        <v>1</v>
      </c>
      <c r="C17" s="1">
        <v>28</v>
      </c>
      <c r="D17" s="1" t="s">
        <v>676</v>
      </c>
      <c r="E17" t="s">
        <v>160</v>
      </c>
      <c r="F17" t="s">
        <v>682</v>
      </c>
      <c r="G17" s="17">
        <v>56.65</v>
      </c>
      <c r="H17" s="17">
        <v>56.05</v>
      </c>
      <c r="I17" s="17">
        <f t="shared" si="0"/>
        <v>123.55958958168904</v>
      </c>
      <c r="J17" s="17">
        <f t="shared" si="1"/>
        <v>124.91974317817012</v>
      </c>
      <c r="K17" s="17">
        <f t="shared" si="2"/>
        <v>123.55958958168904</v>
      </c>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G21" s="17"/>
      <c r="H21" s="17"/>
      <c r="I21" s="17"/>
      <c r="J21" s="17"/>
      <c r="K21" s="17"/>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800-000000000000}">
  <sheetPr codeName="Sheet17">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857142857142857" bestFit="1" customWidth="1"/>
    <col min="6" max="6" width="15.714285714285714"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76</v>
      </c>
      <c r="B1" s="38" t="s">
        <v>100</v>
      </c>
      <c r="C1" s="1"/>
      <c r="D1" s="1"/>
      <c r="E1" s="1"/>
      <c r="F1" s="19"/>
      <c r="G1" s="1"/>
      <c r="H1" s="1"/>
      <c r="I1" s="9"/>
      <c r="J1" s="9"/>
      <c r="K1" s="9"/>
      <c r="L1" s="1"/>
    </row>
    <row r="2" spans="1:12" ht="12.75">
      <c r="A2" s="37">
        <v>7</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7</v>
      </c>
      <c r="C7" s="1">
        <v>19</v>
      </c>
      <c r="D7" s="1" t="s">
        <v>669</v>
      </c>
      <c r="E7" t="s">
        <v>130</v>
      </c>
      <c r="F7" t="s">
        <v>675</v>
      </c>
      <c r="G7" s="17">
        <v>37.40</v>
      </c>
      <c r="H7" s="17">
        <v>36.8</v>
      </c>
      <c r="I7" s="17">
        <f t="shared" si="0" ref="I7:I13">IF(ISNUMBER(((G7/$I$3)-1)*100),((G7/$I$3)-1)*100," ")</f>
        <v>47.592738752959754</v>
      </c>
      <c r="J7" s="17">
        <f t="shared" si="1" ref="J7:J13">IF(ISNUMBER(((H7/$J$3)-1)*100),((H7/$J$3)-1)*100," ")</f>
        <v>47.67255216693418</v>
      </c>
      <c r="K7" s="17">
        <f t="shared" si="2" ref="K7:K13">IF(I7=0,IF(J7=0," ",J7),IF(J7=0,IF(I7=0," ",I7),IF(I7&lt;J7,I7,J7)))</f>
        <v>47.592738752959754</v>
      </c>
      <c r="L7" s="1"/>
      <c r="M7" s="35"/>
      <c r="N7" t="s">
        <v>156</v>
      </c>
      <c r="O7" s="4">
        <f t="shared" si="3" ref="O7:O15">SUMIF($E$7:$E$91,N7,$B$7:$B$91)</f>
        <v>2</v>
      </c>
      <c r="P7">
        <v>81</v>
      </c>
    </row>
    <row r="8" spans="1:16" ht="12.75">
      <c r="A8" s="1">
        <v>2</v>
      </c>
      <c r="B8" s="1">
        <v>4</v>
      </c>
      <c r="C8" s="1">
        <v>16</v>
      </c>
      <c r="D8" s="1" t="s">
        <v>669</v>
      </c>
      <c r="E8" t="s">
        <v>154</v>
      </c>
      <c r="F8" t="s">
        <v>672</v>
      </c>
      <c r="G8" s="17">
        <v>41.85</v>
      </c>
      <c r="H8" s="17">
        <v>39.72</v>
      </c>
      <c r="I8" s="17">
        <f t="shared" si="0"/>
        <v>65.15390686661407</v>
      </c>
      <c r="J8" s="17">
        <f t="shared" si="1"/>
        <v>59.39004815409308</v>
      </c>
      <c r="K8" s="17">
        <f t="shared" si="2"/>
        <v>59.39004815409308</v>
      </c>
      <c r="L8" s="1"/>
      <c r="M8" s="35"/>
      <c r="N8" t="s">
        <v>130</v>
      </c>
      <c r="O8" s="4">
        <f t="shared" si="3"/>
        <v>9</v>
      </c>
      <c r="P8">
        <v>100</v>
      </c>
    </row>
    <row r="9" spans="1:16" ht="12.75">
      <c r="A9" s="1">
        <v>3</v>
      </c>
      <c r="B9" s="1">
        <v>1</v>
      </c>
      <c r="C9" s="1">
        <v>14</v>
      </c>
      <c r="D9" s="1" t="s">
        <v>669</v>
      </c>
      <c r="E9" t="s">
        <v>130</v>
      </c>
      <c r="F9" t="s">
        <v>671</v>
      </c>
      <c r="G9" s="17">
        <v>44.75</v>
      </c>
      <c r="H9" s="17">
        <v>43.16</v>
      </c>
      <c r="I9" s="17">
        <f t="shared" si="0"/>
        <v>76.59826361483819</v>
      </c>
      <c r="J9" s="17">
        <f t="shared" si="1"/>
        <v>73.19422150882822</v>
      </c>
      <c r="K9" s="17">
        <f t="shared" si="2"/>
        <v>73.19422150882822</v>
      </c>
      <c r="L9" s="1"/>
      <c r="M9" s="35"/>
      <c r="N9" t="s">
        <v>157</v>
      </c>
      <c r="O9" s="4">
        <f t="shared" si="3"/>
        <v>1</v>
      </c>
      <c r="P9">
        <v>72</v>
      </c>
    </row>
    <row r="10" spans="1:16" ht="12.75">
      <c r="A10" s="1"/>
      <c r="B10" s="1">
        <v>1</v>
      </c>
      <c r="C10" s="1">
        <v>13</v>
      </c>
      <c r="D10" s="1" t="s">
        <v>669</v>
      </c>
      <c r="E10" t="s">
        <v>156</v>
      </c>
      <c r="F10" t="s">
        <v>670</v>
      </c>
      <c r="G10" s="17" t="s">
        <v>645</v>
      </c>
      <c r="H10" s="17">
        <v>44.77</v>
      </c>
      <c r="I10" s="17" t="str">
        <f t="shared" si="0"/>
        <v xml:space="preserve"> </v>
      </c>
      <c r="J10" s="17">
        <f t="shared" si="1"/>
        <v>79.65489566613162</v>
      </c>
      <c r="K10" s="17">
        <f t="shared" si="2"/>
        <v>79.65489566613162</v>
      </c>
      <c r="L10" s="1"/>
      <c r="M10" s="35"/>
      <c r="N10" t="s">
        <v>158</v>
      </c>
      <c r="O10" s="4">
        <f t="shared" si="3"/>
        <v>0</v>
      </c>
      <c r="P10">
        <v>0</v>
      </c>
    </row>
    <row r="11" spans="1:16" ht="12.75">
      <c r="A11" s="1"/>
      <c r="B11" s="1">
        <v>1</v>
      </c>
      <c r="C11" s="1">
        <v>17</v>
      </c>
      <c r="D11" s="1" t="s">
        <v>669</v>
      </c>
      <c r="E11" t="s">
        <v>156</v>
      </c>
      <c r="F11" t="s">
        <v>673</v>
      </c>
      <c r="G11" s="17">
        <v>45.91</v>
      </c>
      <c r="H11" s="17">
        <v>46.43</v>
      </c>
      <c r="I11" s="17">
        <f t="shared" si="0"/>
        <v>81.17600631412785</v>
      </c>
      <c r="J11" s="17">
        <f t="shared" si="1"/>
        <v>86.31621187800963</v>
      </c>
      <c r="K11" s="17">
        <f t="shared" si="2"/>
        <v>81.17600631412785</v>
      </c>
      <c r="L11" s="1"/>
      <c r="M11" s="35"/>
      <c r="N11" t="s">
        <v>154</v>
      </c>
      <c r="O11" s="4">
        <f t="shared" si="3"/>
        <v>4</v>
      </c>
      <c r="P11">
        <v>90</v>
      </c>
    </row>
    <row r="12" spans="1:16" ht="12.75">
      <c r="A12" s="1"/>
      <c r="B12" s="1">
        <v>1</v>
      </c>
      <c r="C12" s="1">
        <v>15</v>
      </c>
      <c r="D12" s="1" t="s">
        <v>669</v>
      </c>
      <c r="E12" t="s">
        <v>157</v>
      </c>
      <c r="F12" t="s">
        <v>129</v>
      </c>
      <c r="G12" s="17">
        <v>56.94</v>
      </c>
      <c r="H12" s="17">
        <v>53.91</v>
      </c>
      <c r="I12" s="17">
        <f t="shared" si="0"/>
        <v>124.70402525651143</v>
      </c>
      <c r="J12" s="17">
        <f t="shared" si="1"/>
        <v>116.33226324237556</v>
      </c>
      <c r="K12" s="17">
        <f t="shared" si="2"/>
        <v>116.33226324237556</v>
      </c>
      <c r="L12" s="1"/>
      <c r="M12" s="35"/>
      <c r="N12" t="s">
        <v>159</v>
      </c>
      <c r="O12" s="4">
        <f t="shared" si="3"/>
        <v>0</v>
      </c>
      <c r="P12">
        <v>0</v>
      </c>
    </row>
    <row r="13" spans="1:16" ht="12.75">
      <c r="A13" s="1"/>
      <c r="B13" s="1">
        <v>1</v>
      </c>
      <c r="C13" s="1">
        <v>18</v>
      </c>
      <c r="D13" s="1" t="s">
        <v>669</v>
      </c>
      <c r="E13" t="s">
        <v>130</v>
      </c>
      <c r="F13" t="s">
        <v>674</v>
      </c>
      <c r="G13" s="17">
        <v>58.16</v>
      </c>
      <c r="H13" s="17">
        <v>59.46</v>
      </c>
      <c r="I13" s="17">
        <f t="shared" si="0"/>
        <v>129.51854775059192</v>
      </c>
      <c r="J13" s="17">
        <f t="shared" si="1"/>
        <v>138.6035313001605</v>
      </c>
      <c r="K13" s="17">
        <f t="shared" si="2"/>
        <v>129.51854775059192</v>
      </c>
      <c r="L13" s="1"/>
      <c r="M13" s="35"/>
      <c r="N13" t="s">
        <v>160</v>
      </c>
      <c r="O13" s="4">
        <f t="shared" si="3"/>
        <v>0</v>
      </c>
      <c r="P13">
        <v>0</v>
      </c>
    </row>
    <row r="14" spans="1:16" ht="12.75">
      <c r="A14" s="1"/>
      <c r="B14" s="1"/>
      <c r="C14" s="1"/>
      <c r="D14" s="1"/>
      <c r="G14" s="17"/>
      <c r="H14" s="17"/>
      <c r="I14" s="17"/>
      <c r="J14" s="17"/>
      <c r="K14" s="17"/>
      <c r="L14" s="1"/>
      <c r="M14" s="35"/>
      <c r="N14" t="s">
        <v>161</v>
      </c>
      <c r="O14" s="4">
        <f t="shared" si="3"/>
        <v>0</v>
      </c>
      <c r="P14">
        <v>0</v>
      </c>
    </row>
    <row r="15" spans="1:16" ht="12.75">
      <c r="A15" s="1"/>
      <c r="B15" s="1"/>
      <c r="C15" s="1"/>
      <c r="D15" s="1"/>
      <c r="G15" s="17"/>
      <c r="H15" s="17"/>
      <c r="I15" s="17"/>
      <c r="J15" s="17"/>
      <c r="K15" s="17"/>
      <c r="L15" s="1"/>
      <c r="M15" s="35"/>
      <c r="N15" t="s">
        <v>162</v>
      </c>
      <c r="O15" s="4">
        <f t="shared" si="3"/>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900-000000000000}">
  <sheetPr codeName="Sheet16">
    <tabColor indexed="44"/>
  </sheetPr>
  <dimension ref="A1:P200"/>
  <sheetViews>
    <sheetView workbookViewId="0" topLeftCell="F1">
      <pane ySplit="5" topLeftCell="A6" activePane="bottomLeft" state="frozen"/>
      <selection pane="topLeft" activeCell="A6" sqref="A6"/>
      <selection pane="bottomLeft" activeCell="P10" sqref="P10:P11"/>
    </sheetView>
  </sheetViews>
  <sheetFormatPr defaultColWidth="8.854285714285714" defaultRowHeight="12.75"/>
  <cols>
    <col min="1" max="2" width="8.714285714285714" customWidth="1"/>
    <col min="3" max="3" width="4" bestFit="1" customWidth="1"/>
    <col min="4" max="4" width="7.142857142857143" bestFit="1" customWidth="1"/>
    <col min="5" max="5" width="7" bestFit="1" customWidth="1"/>
    <col min="6" max="6" width="19.714285714285715" bestFit="1" customWidth="1"/>
    <col min="7" max="8" width="6.714285714285714" bestFit="1" customWidth="1"/>
    <col min="9" max="10" width="8" bestFit="1" customWidth="1"/>
    <col min="11" max="11" width="6.571428571428571"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75</v>
      </c>
      <c r="B1" s="38" t="s">
        <v>100</v>
      </c>
      <c r="C1" s="1"/>
      <c r="D1" s="1"/>
      <c r="E1" s="1"/>
      <c r="F1" s="19"/>
      <c r="G1" s="1"/>
      <c r="H1" s="1"/>
      <c r="I1" s="9"/>
      <c r="J1" s="9"/>
      <c r="K1" s="9"/>
      <c r="L1" s="1"/>
    </row>
    <row r="2" spans="1:12" ht="12.75">
      <c r="A2" s="37">
        <v>5</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10</v>
      </c>
      <c r="C7" s="1">
        <v>12</v>
      </c>
      <c r="D7" s="1" t="s">
        <v>663</v>
      </c>
      <c r="E7" t="s">
        <v>160</v>
      </c>
      <c r="F7" t="s">
        <v>668</v>
      </c>
      <c r="G7" s="17">
        <v>45.24</v>
      </c>
      <c r="H7" s="17">
        <v>42.33</v>
      </c>
      <c r="I7" s="17">
        <f>IF(ISNUMBER(((G7/$I$3)-1)*100),((G7/$I$3)-1)*100," ")</f>
        <v>78.53196527229677</v>
      </c>
      <c r="J7" s="17">
        <f>IF(ISNUMBER(((H7/$J$3)-1)*100),((H7/$J$3)-1)*100," ")</f>
        <v>69.86356340288921</v>
      </c>
      <c r="K7" s="17">
        <f>IF(I7=0,IF(J7=0," ",J7),IF(J7=0,IF(I7=0," ",I7),IF(I7&lt;J7,I7,J7)))</f>
        <v>69.86356340288921</v>
      </c>
      <c r="L7" s="1"/>
      <c r="M7" s="35"/>
      <c r="N7" t="s">
        <v>156</v>
      </c>
      <c r="O7" s="4">
        <f t="shared" si="0" ref="O7:O15">SUMIF($E$7:$E$91,N7,$B$7:$B$91)</f>
        <v>1</v>
      </c>
      <c r="P7">
        <v>68</v>
      </c>
    </row>
    <row r="8" spans="1:16" ht="12.75">
      <c r="A8" s="1">
        <v>2</v>
      </c>
      <c r="B8" s="196">
        <v>7</v>
      </c>
      <c r="C8" s="1">
        <v>11</v>
      </c>
      <c r="D8" s="1" t="s">
        <v>663</v>
      </c>
      <c r="E8" t="s">
        <v>154</v>
      </c>
      <c r="F8" s="195" t="s">
        <v>667</v>
      </c>
      <c r="G8" s="17">
        <v>50.52</v>
      </c>
      <c r="H8" s="17">
        <v>52.49</v>
      </c>
      <c r="I8" s="17">
        <f>IF(ISNUMBER(((G8/$I$3)-1)*100),((G8/$I$3)-1)*100," ")</f>
        <v>99.3685872138911</v>
      </c>
      <c r="J8" s="17">
        <f>IF(ISNUMBER(((H8/$J$3)-1)*100),((H8/$J$3)-1)*100," ")</f>
        <v>110.63402889245583</v>
      </c>
      <c r="K8" s="17">
        <f>IF(I8=0,IF(J8=0," ",J8),IF(J8=0,IF(I8=0," ",I8),IF(I8&lt;J8,I8,J8)))</f>
        <v>99.3685872138911</v>
      </c>
      <c r="L8" s="1"/>
      <c r="M8" s="35"/>
      <c r="N8" t="s">
        <v>130</v>
      </c>
      <c r="O8" s="4">
        <f t="shared" si="0"/>
        <v>1</v>
      </c>
      <c r="P8">
        <v>68</v>
      </c>
    </row>
    <row r="9" spans="1:16" ht="12.75">
      <c r="A9" s="1">
        <v>3</v>
      </c>
      <c r="B9" s="196">
        <v>4</v>
      </c>
      <c r="C9" s="1">
        <v>10</v>
      </c>
      <c r="D9" s="1" t="s">
        <v>663</v>
      </c>
      <c r="E9" t="s">
        <v>158</v>
      </c>
      <c r="F9" s="195" t="s">
        <v>666</v>
      </c>
      <c r="G9" s="17">
        <v>51.11</v>
      </c>
      <c r="H9" s="17">
        <v>49.82</v>
      </c>
      <c r="I9" s="17">
        <f>IF(ISNUMBER(((G9/$I$3)-1)*100),((G9/$I$3)-1)*100," ")</f>
        <v>101.69692186266772</v>
      </c>
      <c r="J9" s="17">
        <f>IF(ISNUMBER(((H9/$J$3)-1)*100),((H9/$J$3)-1)*100," ")</f>
        <v>99.91974317817014</v>
      </c>
      <c r="K9" s="17">
        <f>IF(I9=0,IF(J9=0," ",J9),IF(J9=0,IF(I9=0," ",I9),IF(I9&lt;J9,I9,J9)))</f>
        <v>99.91974317817014</v>
      </c>
      <c r="L9" s="1"/>
      <c r="M9" s="35"/>
      <c r="N9" t="s">
        <v>157</v>
      </c>
      <c r="O9" s="4">
        <f t="shared" si="0"/>
        <v>0</v>
      </c>
      <c r="P9">
        <v>0</v>
      </c>
    </row>
    <row r="10" spans="1:16" ht="12.75">
      <c r="A10" s="1"/>
      <c r="B10" s="1">
        <v>1</v>
      </c>
      <c r="C10" s="1">
        <v>8</v>
      </c>
      <c r="D10" s="1" t="s">
        <v>663</v>
      </c>
      <c r="E10" t="s">
        <v>156</v>
      </c>
      <c r="F10" t="s">
        <v>664</v>
      </c>
      <c r="G10" s="17">
        <v>55.13</v>
      </c>
      <c r="H10" s="17">
        <v>52.53</v>
      </c>
      <c r="I10" s="17">
        <f>IF(ISNUMBER(((G10/$I$3)-1)*100),((G10/$I$3)-1)*100," ")</f>
        <v>117.56116811365432</v>
      </c>
      <c r="J10" s="17">
        <f>IF(ISNUMBER(((H10/$J$3)-1)*100),((H10/$J$3)-1)*100," ")</f>
        <v>110.79454253611556</v>
      </c>
      <c r="K10" s="17">
        <f>IF(I10=0,IF(J10=0," ",J10),IF(J10=0,IF(I10=0," ",I10),IF(I10&lt;J10,I10,J10)))</f>
        <v>110.79454253611556</v>
      </c>
      <c r="L10" s="1"/>
      <c r="M10" s="35"/>
      <c r="N10" t="s">
        <v>158</v>
      </c>
      <c r="O10" s="4">
        <f t="shared" si="0"/>
        <v>4</v>
      </c>
      <c r="P10" s="195">
        <v>81</v>
      </c>
    </row>
    <row r="11" spans="1:16" ht="12.75">
      <c r="A11" s="1"/>
      <c r="B11" s="1">
        <v>1</v>
      </c>
      <c r="C11" s="1">
        <v>9</v>
      </c>
      <c r="D11" s="1" t="s">
        <v>663</v>
      </c>
      <c r="E11" t="s">
        <v>130</v>
      </c>
      <c r="F11" t="s">
        <v>665</v>
      </c>
      <c r="G11" s="17">
        <v>54.17</v>
      </c>
      <c r="H11" s="17">
        <v>53.51</v>
      </c>
      <c r="I11" s="17">
        <f>IF(ISNUMBER(((G11/$I$3)-1)*100),((G11/$I$3)-1)*100," ")</f>
        <v>113.77269139700078</v>
      </c>
      <c r="J11" s="17">
        <f>IF(ISNUMBER(((H11/$J$3)-1)*100),((H11/$J$3)-1)*100," ")</f>
        <v>114.72712680577848</v>
      </c>
      <c r="K11" s="17">
        <f>IF(I11=0,IF(J11=0," ",J11),IF(J11=0,IF(I11=0," ",I11),IF(I11&lt;J11,I11,J11)))</f>
        <v>113.77269139700078</v>
      </c>
      <c r="L11" s="1"/>
      <c r="M11" s="35"/>
      <c r="N11" t="s">
        <v>154</v>
      </c>
      <c r="O11" s="4">
        <f t="shared" si="0"/>
        <v>7</v>
      </c>
      <c r="P11" s="195">
        <v>90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10</v>
      </c>
      <c r="P13">
        <v>100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300" verticalDpi="300" orientation="landscape" paperSize="1" r:id="rId1"/>
  <headerFooter alignWithMargins="0">
    <oddHeader>&amp;CSteamboat</oddHeader>
    <oddFooter>&amp;L2024&amp;RFlatland Ski Association</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A00-000000000000}">
  <sheetPr codeName="Sheet15">
    <tabColor indexed="44"/>
  </sheetPr>
  <dimension ref="A1:P200"/>
  <sheetViews>
    <sheetView workbookViewId="0" topLeftCell="A1">
      <pane ySplit="5" topLeftCell="A6" activePane="bottomLeft" state="frozen"/>
      <selection pane="topLeft" activeCell="A6" sqref="A6"/>
      <selection pane="bottomLeft" activeCell="A6" sqref="A6"/>
    </sheetView>
  </sheetViews>
  <sheetFormatPr defaultColWidth="8.854285714285714" defaultRowHeight="12.75"/>
  <cols>
    <col min="1" max="2" width="8.714285714285714" customWidth="1"/>
    <col min="3" max="3" width="4" bestFit="1" customWidth="1"/>
    <col min="4" max="4" width="7.142857142857143" bestFit="1" customWidth="1"/>
    <col min="5" max="5" width="6.428571428571429" bestFit="1" customWidth="1"/>
    <col min="6" max="6" width="14.857142857142858" bestFit="1" customWidth="1"/>
    <col min="7" max="8" width="6.714285714285714" bestFit="1" customWidth="1"/>
    <col min="9" max="10" width="8" bestFit="1" customWidth="1"/>
    <col min="11" max="11" width="6.142857142857143" bestFit="1" customWidth="1"/>
    <col min="12" max="12" width="8.571428571428571" bestFit="1" customWidth="1"/>
    <col min="13" max="13" width="1.7142857142857142" customWidth="1"/>
    <col min="14" max="14" width="7" bestFit="1" customWidth="1"/>
    <col min="15" max="15" width="5.571428571428571" bestFit="1" customWidth="1"/>
    <col min="16" max="16" width="4.714285714285714" bestFit="1" customWidth="1"/>
  </cols>
  <sheetData>
    <row r="1" spans="1:12" ht="12.75">
      <c r="A1" s="14" t="s">
        <v>74</v>
      </c>
      <c r="B1" s="38" t="s">
        <v>100</v>
      </c>
      <c r="C1" s="1"/>
      <c r="D1" s="1"/>
      <c r="E1" s="1"/>
      <c r="F1" s="19"/>
      <c r="G1" s="1"/>
      <c r="H1" s="1"/>
      <c r="I1" s="9"/>
      <c r="J1" s="9"/>
      <c r="K1" s="9"/>
      <c r="L1" s="1"/>
    </row>
    <row r="2" spans="1:12" ht="12.75">
      <c r="A2" s="37">
        <v>1</v>
      </c>
      <c r="B2" s="40"/>
      <c r="C2" s="230" t="s">
        <v>42</v>
      </c>
      <c r="D2" s="230"/>
      <c r="E2" s="230"/>
      <c r="F2" s="19" t="s">
        <v>12</v>
      </c>
      <c r="G2" s="9">
        <v>20.38</v>
      </c>
      <c r="H2" s="9">
        <v>20.38</v>
      </c>
      <c r="I2" s="1" t="s">
        <v>49</v>
      </c>
      <c r="J2" s="1" t="s">
        <v>50</v>
      </c>
      <c r="K2" s="1"/>
      <c r="L2" s="1"/>
    </row>
    <row r="3" spans="1:12" ht="12.75">
      <c r="A3" s="37">
        <v>3</v>
      </c>
      <c r="B3" s="40"/>
      <c r="C3" s="230"/>
      <c r="D3" s="230"/>
      <c r="E3" s="230"/>
      <c r="F3" s="19" t="s">
        <v>51</v>
      </c>
      <c r="G3" s="35">
        <v>30.50</v>
      </c>
      <c r="H3" s="35">
        <v>30</v>
      </c>
      <c r="I3" s="36">
        <f>ROUND(G3/((G2*0.01)+1),2)</f>
        <v>25.34</v>
      </c>
      <c r="J3" s="36">
        <f>ROUND(H3/((H2*0.01)+1),2)</f>
        <v>24.92</v>
      </c>
      <c r="K3" s="30"/>
      <c r="L3" s="1"/>
    </row>
    <row r="4" spans="1:12" ht="12.75">
      <c r="A4" s="1"/>
      <c r="B4" s="1"/>
      <c r="C4" s="25"/>
      <c r="D4" s="1"/>
      <c r="E4" s="1"/>
      <c r="F4" s="19"/>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2.75">
      <c r="A7" s="1">
        <v>1</v>
      </c>
      <c r="B7" s="1">
        <v>2</v>
      </c>
      <c r="C7" s="1">
        <v>7</v>
      </c>
      <c r="D7" s="1" t="s">
        <v>661</v>
      </c>
      <c r="E7" t="s">
        <v>157</v>
      </c>
      <c r="F7" t="s">
        <v>662</v>
      </c>
      <c r="G7" s="17">
        <v>45.84</v>
      </c>
      <c r="H7" s="17">
        <v>48.71</v>
      </c>
      <c r="I7" s="17">
        <f>IF(ISNUMBER(((G7/$I$3)-1)*100),((G7/$I$3)-1)*100," ")</f>
        <v>80.89976322020522</v>
      </c>
      <c r="J7" s="17">
        <f>IF(ISNUMBER(((H7/$J$3)-1)*100),((H7/$J$3)-1)*100," ")</f>
        <v>95.46548956661316</v>
      </c>
      <c r="K7" s="17">
        <f>IF(I7=0,IF(J7=0," ",J7),IF(J7=0,IF(I7=0," ",I7),IF(I7&lt;J7,I7,J7)))</f>
        <v>80.89976322020522</v>
      </c>
      <c r="L7" s="1"/>
      <c r="M7" s="35"/>
      <c r="N7" t="s">
        <v>156</v>
      </c>
      <c r="O7" s="4">
        <f t="shared" si="0" ref="O7:O15">SUMIF($E$7:$E$91,N7,$B$7:$B$91)</f>
        <v>0</v>
      </c>
      <c r="P7">
        <v>0</v>
      </c>
    </row>
    <row r="8" spans="1:16" ht="12.75">
      <c r="A8" s="1"/>
      <c r="B8" s="1"/>
      <c r="C8" s="1"/>
      <c r="D8" s="1"/>
      <c r="G8" s="17"/>
      <c r="H8" s="17"/>
      <c r="I8" s="17"/>
      <c r="J8" s="17"/>
      <c r="K8" s="17"/>
      <c r="L8" s="1"/>
      <c r="M8" s="35"/>
      <c r="N8" t="s">
        <v>130</v>
      </c>
      <c r="O8" s="4">
        <f t="shared" si="0"/>
        <v>0</v>
      </c>
      <c r="P8">
        <v>0</v>
      </c>
    </row>
    <row r="9" spans="1:16" ht="12.75">
      <c r="A9" s="1"/>
      <c r="B9" s="1"/>
      <c r="C9" s="1"/>
      <c r="D9" s="1"/>
      <c r="G9" s="17"/>
      <c r="H9" s="17"/>
      <c r="I9" s="17"/>
      <c r="J9" s="17"/>
      <c r="K9" s="17"/>
      <c r="L9" s="1"/>
      <c r="M9" s="35"/>
      <c r="N9" t="s">
        <v>157</v>
      </c>
      <c r="O9" s="4">
        <f t="shared" si="0"/>
        <v>2</v>
      </c>
      <c r="P9">
        <v>100</v>
      </c>
    </row>
    <row r="10" spans="1:16" ht="12.75">
      <c r="A10" s="1"/>
      <c r="B10" s="1"/>
      <c r="C10" s="1"/>
      <c r="D10" s="1"/>
      <c r="G10" s="17"/>
      <c r="H10" s="17"/>
      <c r="I10" s="17"/>
      <c r="J10" s="17"/>
      <c r="K10" s="17"/>
      <c r="L10" s="1"/>
      <c r="M10" s="35"/>
      <c r="N10" t="s">
        <v>158</v>
      </c>
      <c r="O10" s="4">
        <f t="shared" si="0"/>
        <v>0</v>
      </c>
      <c r="P10">
        <v>0</v>
      </c>
    </row>
    <row r="11" spans="1:16" ht="12.75">
      <c r="A11" s="1"/>
      <c r="B11" s="1"/>
      <c r="C11" s="1"/>
      <c r="D11" s="1"/>
      <c r="G11" s="17"/>
      <c r="H11" s="17"/>
      <c r="I11" s="17"/>
      <c r="J11" s="17"/>
      <c r="K11" s="17"/>
      <c r="L11" s="1"/>
      <c r="M11" s="35"/>
      <c r="N11" t="s">
        <v>154</v>
      </c>
      <c r="O11" s="4">
        <f t="shared" si="0"/>
        <v>0</v>
      </c>
      <c r="P11">
        <v>0</v>
      </c>
    </row>
    <row r="12" spans="1:16" ht="12.75">
      <c r="A12" s="1"/>
      <c r="B12" s="1"/>
      <c r="C12" s="1"/>
      <c r="D12" s="1"/>
      <c r="G12" s="17"/>
      <c r="H12" s="17"/>
      <c r="I12" s="17"/>
      <c r="J12" s="17"/>
      <c r="K12" s="17"/>
      <c r="L12" s="1"/>
      <c r="M12" s="35"/>
      <c r="N12" t="s">
        <v>159</v>
      </c>
      <c r="O12" s="4">
        <f t="shared" si="0"/>
        <v>0</v>
      </c>
      <c r="P12">
        <v>0</v>
      </c>
    </row>
    <row r="13" spans="1:16" ht="12.75">
      <c r="A13" s="1"/>
      <c r="B13" s="1"/>
      <c r="C13" s="1"/>
      <c r="D13" s="1"/>
      <c r="G13" s="17"/>
      <c r="H13" s="17"/>
      <c r="I13" s="17"/>
      <c r="J13" s="17"/>
      <c r="K13" s="17"/>
      <c r="L13" s="1"/>
      <c r="M13" s="35"/>
      <c r="N13" t="s">
        <v>160</v>
      </c>
      <c r="O13" s="4">
        <f t="shared" si="0"/>
        <v>0</v>
      </c>
      <c r="P13">
        <v>0</v>
      </c>
    </row>
    <row r="14" spans="1:16" ht="12.75">
      <c r="A14" s="1"/>
      <c r="B14" s="1"/>
      <c r="C14" s="1"/>
      <c r="D14" s="1"/>
      <c r="G14" s="17"/>
      <c r="H14" s="17"/>
      <c r="I14" s="17"/>
      <c r="J14" s="17"/>
      <c r="K14" s="17"/>
      <c r="L14" s="1"/>
      <c r="M14" s="35"/>
      <c r="N14" t="s">
        <v>161</v>
      </c>
      <c r="O14" s="4">
        <f t="shared" si="0"/>
        <v>0</v>
      </c>
      <c r="P14">
        <v>0</v>
      </c>
    </row>
    <row r="15" spans="1:16" ht="12.75">
      <c r="A15" s="1"/>
      <c r="B15" s="1"/>
      <c r="C15" s="1"/>
      <c r="D15" s="1"/>
      <c r="G15" s="17"/>
      <c r="H15" s="17"/>
      <c r="I15" s="17"/>
      <c r="J15" s="17"/>
      <c r="K15" s="17"/>
      <c r="L15" s="1"/>
      <c r="M15" s="35"/>
      <c r="N15" t="s">
        <v>162</v>
      </c>
      <c r="O15" s="4">
        <f t="shared" si="0"/>
        <v>0</v>
      </c>
      <c r="P15">
        <v>0</v>
      </c>
    </row>
    <row r="16" spans="1:13" ht="12.75">
      <c r="A16" s="1"/>
      <c r="B16" s="1"/>
      <c r="C16" s="1"/>
      <c r="D16" s="1"/>
      <c r="G16" s="17"/>
      <c r="H16" s="17"/>
      <c r="I16" s="17"/>
      <c r="J16" s="17"/>
      <c r="K16" s="17"/>
      <c r="L16" s="1"/>
      <c r="M16" s="35"/>
    </row>
    <row r="17" spans="1:13" ht="12.75">
      <c r="A17" s="1"/>
      <c r="B17" s="1"/>
      <c r="C17" s="1"/>
      <c r="D17" s="1"/>
      <c r="G17" s="17"/>
      <c r="H17" s="17"/>
      <c r="I17" s="17"/>
      <c r="J17" s="17"/>
      <c r="K17" s="17"/>
      <c r="L17" s="1"/>
      <c r="M17" s="35"/>
    </row>
    <row r="18" spans="1:13" ht="12.75">
      <c r="A18" s="1"/>
      <c r="B18" s="1"/>
      <c r="C18" s="1"/>
      <c r="D18" s="1"/>
      <c r="G18" s="17"/>
      <c r="H18" s="17"/>
      <c r="I18" s="17"/>
      <c r="J18" s="17"/>
      <c r="K18" s="17"/>
      <c r="L18" s="1"/>
      <c r="M18" s="35"/>
    </row>
    <row r="19" spans="1:13" ht="12.75">
      <c r="A19" s="1"/>
      <c r="B19" s="1"/>
      <c r="C19" s="1"/>
      <c r="D19" s="1"/>
      <c r="G19" s="17"/>
      <c r="H19" s="17"/>
      <c r="I19" s="17"/>
      <c r="J19" s="17"/>
      <c r="K19" s="17"/>
      <c r="L19" s="1"/>
      <c r="M19" s="35"/>
    </row>
    <row r="20" spans="1:13" ht="12.75">
      <c r="A20" s="1"/>
      <c r="B20" s="1"/>
      <c r="C20" s="1"/>
      <c r="D20" s="1"/>
      <c r="G20" s="17"/>
      <c r="H20" s="17"/>
      <c r="I20" s="17"/>
      <c r="J20" s="17"/>
      <c r="K20" s="17"/>
      <c r="L20" s="1"/>
      <c r="M20" s="35"/>
    </row>
    <row r="21" spans="1:13" ht="12.75">
      <c r="A21" s="1"/>
      <c r="B21" s="1"/>
      <c r="C21" s="1"/>
      <c r="D21" s="1"/>
      <c r="L21" s="1"/>
      <c r="M21" s="1"/>
    </row>
    <row r="22" spans="1:13" ht="12.75">
      <c r="A22" s="1"/>
      <c r="B22" s="1"/>
      <c r="C22" s="1"/>
      <c r="D22" s="1"/>
      <c r="L22" s="1"/>
      <c r="M22" s="1"/>
    </row>
    <row r="23" spans="1:13" ht="12.75">
      <c r="A23" s="1"/>
      <c r="B23" s="1"/>
      <c r="C23" s="1"/>
      <c r="D23" s="1"/>
      <c r="L23" s="1"/>
      <c r="M23" s="1"/>
    </row>
    <row r="24" spans="1:13" ht="12.75">
      <c r="A24" s="1"/>
      <c r="B24" s="1"/>
      <c r="C24" s="1"/>
      <c r="D24" s="1"/>
      <c r="L24" s="1"/>
      <c r="M24" s="1"/>
    </row>
    <row r="25" spans="1:13" ht="12.75">
      <c r="A25" s="1"/>
      <c r="B25" s="1"/>
      <c r="C25" s="1"/>
      <c r="D25" s="1"/>
      <c r="L25" s="1"/>
      <c r="M25" s="1"/>
    </row>
    <row r="26" spans="1:13" ht="12.75">
      <c r="A26" s="1"/>
      <c r="B26" s="1"/>
      <c r="C26" s="1"/>
      <c r="D26" s="1"/>
      <c r="L26" s="1"/>
      <c r="M26" s="1"/>
    </row>
    <row r="27" spans="1:13" ht="12.75">
      <c r="A27" s="1"/>
      <c r="B27" s="1"/>
      <c r="C27" s="1"/>
      <c r="D27" s="1"/>
      <c r="L27" s="1"/>
      <c r="M27" s="1"/>
    </row>
    <row r="28" spans="1:13" ht="12.75">
      <c r="A28" s="1"/>
      <c r="B28" s="1"/>
      <c r="C28" s="1"/>
      <c r="D28" s="1"/>
      <c r="L28" s="1"/>
      <c r="M28" s="1"/>
    </row>
    <row r="29" spans="1:13" ht="12.75">
      <c r="A29" s="1"/>
      <c r="B29" s="1"/>
      <c r="C29" s="1"/>
      <c r="D29" s="1"/>
      <c r="L29" s="1"/>
      <c r="M29" s="1"/>
    </row>
    <row r="30" spans="1:13" ht="12.75">
      <c r="A30" s="1"/>
      <c r="B30" s="1"/>
      <c r="C30" s="1"/>
      <c r="D30" s="1"/>
      <c r="L30" s="1"/>
      <c r="M30" s="1"/>
    </row>
    <row r="31" spans="1:13" ht="12.75">
      <c r="A31" s="1"/>
      <c r="B31" s="1"/>
      <c r="C31" s="1"/>
      <c r="D31" s="1"/>
      <c r="L31" s="1"/>
      <c r="M31" s="1"/>
    </row>
    <row r="32" spans="1:13" ht="12.75">
      <c r="A32" s="1"/>
      <c r="B32" s="1"/>
      <c r="C32" s="1"/>
      <c r="D32" s="1"/>
      <c r="L32" s="1"/>
      <c r="M32" s="1"/>
    </row>
    <row r="33" spans="1:13" ht="12.75">
      <c r="A33" s="1"/>
      <c r="B33" s="1"/>
      <c r="C33" s="1"/>
      <c r="D33" s="1"/>
      <c r="L33" s="1"/>
      <c r="M33" s="1"/>
    </row>
    <row r="34" spans="1:13" ht="12.75">
      <c r="A34" s="1"/>
      <c r="B34" s="1"/>
      <c r="C34" s="1"/>
      <c r="D34" s="1"/>
      <c r="L34" s="1"/>
      <c r="M34" s="1"/>
    </row>
    <row r="35" spans="1:13" ht="12.75">
      <c r="A35" s="1"/>
      <c r="B35" s="1"/>
      <c r="C35" s="1"/>
      <c r="D35" s="1"/>
      <c r="L35" s="1"/>
      <c r="M35" s="1"/>
    </row>
    <row r="36" spans="1:13" ht="12.75">
      <c r="A36" s="1"/>
      <c r="B36" s="1"/>
      <c r="C36" s="1"/>
      <c r="D36" s="1"/>
      <c r="L36" s="1"/>
      <c r="M36" s="1"/>
    </row>
    <row r="37" spans="1:13" ht="12.75">
      <c r="A37" s="1"/>
      <c r="B37" s="1"/>
      <c r="C37" s="1"/>
      <c r="D37" s="1"/>
      <c r="L37" s="1"/>
      <c r="M37" s="1"/>
    </row>
    <row r="38" spans="1:13" ht="12.75">
      <c r="A38" s="1"/>
      <c r="B38" s="1"/>
      <c r="C38" s="1"/>
      <c r="D38" s="1"/>
      <c r="L38" s="1"/>
      <c r="M38" s="1"/>
    </row>
    <row r="39" spans="1:13" ht="12.75">
      <c r="A39" s="1"/>
      <c r="B39" s="1"/>
      <c r="C39" s="1"/>
      <c r="D39" s="1"/>
      <c r="L39" s="1"/>
      <c r="M39" s="1"/>
    </row>
    <row r="40" spans="1:13" ht="12.75">
      <c r="A40" s="1"/>
      <c r="B40" s="1"/>
      <c r="C40" s="1"/>
      <c r="D40" s="1"/>
      <c r="L40" s="1"/>
      <c r="M40" s="1"/>
    </row>
    <row r="41" spans="1:13" ht="12.75">
      <c r="A41" s="1"/>
      <c r="B41" s="1"/>
      <c r="C41" s="1"/>
      <c r="D41" s="1"/>
      <c r="L41" s="1"/>
      <c r="M41" s="1"/>
    </row>
    <row r="42" spans="1:13" ht="12.75">
      <c r="A42" s="1"/>
      <c r="B42" s="1"/>
      <c r="C42" s="1"/>
      <c r="D42" s="1"/>
      <c r="L42" s="1"/>
      <c r="M42" s="1"/>
    </row>
    <row r="43" spans="1:13" ht="12.75">
      <c r="A43" s="1"/>
      <c r="B43" s="1"/>
      <c r="C43" s="1"/>
      <c r="D43" s="1"/>
      <c r="L43" s="1"/>
      <c r="M43" s="1"/>
    </row>
    <row r="44" spans="1:13" ht="12.75">
      <c r="A44" s="1"/>
      <c r="B44" s="1"/>
      <c r="C44" s="1"/>
      <c r="D44" s="1"/>
      <c r="L44" s="1"/>
      <c r="M44" s="1"/>
    </row>
    <row r="45" spans="1:13" ht="12.75">
      <c r="A45" s="1"/>
      <c r="B45" s="1"/>
      <c r="C45" s="1"/>
      <c r="D45" s="1"/>
      <c r="L45" s="1"/>
      <c r="M45" s="1"/>
    </row>
    <row r="46" spans="1:13" ht="12.75">
      <c r="A46" s="1"/>
      <c r="B46" s="1"/>
      <c r="C46" s="1"/>
      <c r="D46" s="1"/>
      <c r="L46" s="1"/>
      <c r="M46" s="1"/>
    </row>
    <row r="47" spans="1:13" ht="12.75">
      <c r="A47" s="1"/>
      <c r="B47" s="1"/>
      <c r="C47" s="1"/>
      <c r="D47" s="1"/>
      <c r="L47" s="1"/>
      <c r="M47" s="1"/>
    </row>
    <row r="48" spans="1:13" ht="12.75">
      <c r="A48" s="1"/>
      <c r="B48" s="1"/>
      <c r="C48" s="1"/>
      <c r="D48" s="1"/>
      <c r="L48" s="1"/>
      <c r="M48" s="1"/>
    </row>
    <row r="49" spans="1:13" ht="12.75">
      <c r="A49" s="1"/>
      <c r="B49" s="1"/>
      <c r="C49" s="1"/>
      <c r="D49" s="1"/>
      <c r="L49" s="1"/>
      <c r="M49" s="1"/>
    </row>
    <row r="50" spans="1:13" ht="12.75">
      <c r="A50" s="1"/>
      <c r="B50" s="1"/>
      <c r="C50" s="1"/>
      <c r="D50" s="1"/>
      <c r="L50" s="1"/>
      <c r="M50" s="1"/>
    </row>
    <row r="51" spans="1:13" ht="12.75">
      <c r="A51" s="1"/>
      <c r="B51" s="1"/>
      <c r="C51" s="1"/>
      <c r="D51" s="1"/>
      <c r="L51" s="1"/>
      <c r="M51" s="1"/>
    </row>
    <row r="52" spans="1:13" ht="12.75">
      <c r="A52" s="1"/>
      <c r="B52" s="1"/>
      <c r="C52" s="1"/>
      <c r="D52" s="1"/>
      <c r="L52" s="1"/>
      <c r="M52" s="1"/>
    </row>
    <row r="53" spans="1:13" ht="12.75">
      <c r="A53" s="1"/>
      <c r="B53" s="1"/>
      <c r="C53" s="1"/>
      <c r="D53" s="1"/>
      <c r="L53" s="1"/>
      <c r="M53" s="1"/>
    </row>
    <row r="54" spans="1:13" ht="12.75">
      <c r="A54" s="1"/>
      <c r="B54" s="1"/>
      <c r="C54" s="1"/>
      <c r="D54" s="1"/>
      <c r="L54" s="1"/>
      <c r="M54" s="1"/>
    </row>
    <row r="55" spans="1:13" ht="12.75">
      <c r="A55" s="1"/>
      <c r="B55" s="1"/>
      <c r="C55" s="1"/>
      <c r="D55" s="1"/>
      <c r="L55" s="1"/>
      <c r="M55" s="1"/>
    </row>
    <row r="56" spans="1:13" ht="12.75">
      <c r="A56" s="1"/>
      <c r="B56" s="1"/>
      <c r="C56" s="1"/>
      <c r="D56" s="1"/>
      <c r="L56" s="1"/>
      <c r="M56" s="1"/>
    </row>
    <row r="57" spans="1:13" ht="12.75">
      <c r="A57" s="1"/>
      <c r="B57" s="1"/>
      <c r="C57" s="1"/>
      <c r="D57" s="1"/>
      <c r="L57" s="1"/>
      <c r="M57" s="1"/>
    </row>
    <row r="58" spans="1:13" ht="12.75">
      <c r="A58" s="1"/>
      <c r="B58" s="1"/>
      <c r="C58" s="1"/>
      <c r="D58" s="1"/>
      <c r="L58" s="1"/>
      <c r="M58" s="1"/>
    </row>
    <row r="59" spans="1:13" ht="12.75">
      <c r="A59" s="1"/>
      <c r="B59" s="1"/>
      <c r="C59" s="1"/>
      <c r="D59" s="1"/>
      <c r="L59" s="1"/>
      <c r="M59" s="1"/>
    </row>
    <row r="60" spans="1:13" ht="12.75">
      <c r="A60" s="1"/>
      <c r="B60" s="1"/>
      <c r="C60" s="1"/>
      <c r="D60" s="1"/>
      <c r="L60" s="1"/>
      <c r="M60" s="1"/>
    </row>
    <row r="61" spans="1:13" ht="12.75">
      <c r="A61" s="1"/>
      <c r="B61" s="1"/>
      <c r="C61" s="1"/>
      <c r="D61" s="1"/>
      <c r="L61" s="1"/>
      <c r="M61" s="1"/>
    </row>
    <row r="62" spans="1:13" ht="12.75">
      <c r="A62" s="1"/>
      <c r="B62" s="1"/>
      <c r="C62" s="1"/>
      <c r="D62" s="1"/>
      <c r="L62" s="1"/>
      <c r="M62" s="1"/>
    </row>
    <row r="63" spans="1:13" ht="12.75">
      <c r="A63" s="1"/>
      <c r="B63" s="1"/>
      <c r="C63" s="1"/>
      <c r="D63" s="1"/>
      <c r="L63" s="1"/>
      <c r="M63" s="1"/>
    </row>
    <row r="64" spans="1:13" ht="12.75">
      <c r="A64" s="1"/>
      <c r="B64" s="1"/>
      <c r="C64" s="1"/>
      <c r="D64" s="1"/>
      <c r="L64" s="1"/>
      <c r="M64" s="1"/>
    </row>
    <row r="65" spans="1:13" ht="12.75">
      <c r="A65" s="1"/>
      <c r="B65" s="1"/>
      <c r="C65" s="1"/>
      <c r="D65" s="1"/>
      <c r="L65" s="1"/>
      <c r="M65" s="1"/>
    </row>
    <row r="66" spans="1:13" ht="12.75">
      <c r="A66" s="1"/>
      <c r="B66" s="1"/>
      <c r="C66" s="1"/>
      <c r="D66" s="1"/>
      <c r="L66" s="1"/>
      <c r="M66" s="1"/>
    </row>
    <row r="67" spans="1:13" ht="12.75">
      <c r="A67" s="1"/>
      <c r="B67" s="1"/>
      <c r="C67" s="1"/>
      <c r="D67" s="1"/>
      <c r="L67" s="1"/>
      <c r="M67" s="1"/>
    </row>
    <row r="68" spans="1:13" ht="12.75">
      <c r="A68" s="1"/>
      <c r="B68" s="1"/>
      <c r="C68" s="1"/>
      <c r="D68" s="1"/>
      <c r="L68" s="1"/>
      <c r="M68" s="1"/>
    </row>
    <row r="69" spans="1:13" ht="12.75">
      <c r="A69" s="1"/>
      <c r="B69" s="1"/>
      <c r="C69" s="1"/>
      <c r="D69" s="1"/>
      <c r="L69" s="1"/>
      <c r="M69" s="1"/>
    </row>
    <row r="70" spans="1:13" ht="12.75">
      <c r="A70" s="1"/>
      <c r="B70" s="1"/>
      <c r="C70" s="1"/>
      <c r="D70" s="1"/>
      <c r="L70" s="1"/>
      <c r="M70" s="1"/>
    </row>
    <row r="71" spans="1:13" ht="12.75">
      <c r="A71" s="1"/>
      <c r="B71" s="1"/>
      <c r="C71" s="1"/>
      <c r="D71" s="1"/>
      <c r="L71" s="1"/>
      <c r="M71" s="1"/>
    </row>
    <row r="72" spans="1:13" ht="12.75">
      <c r="A72" s="1"/>
      <c r="B72" s="1"/>
      <c r="C72" s="1"/>
      <c r="D72" s="1"/>
      <c r="L72" s="1"/>
      <c r="M72" s="1"/>
    </row>
    <row r="73" spans="1:13" ht="12.75">
      <c r="A73" s="1"/>
      <c r="B73" s="1"/>
      <c r="C73" s="1"/>
      <c r="D73" s="1"/>
      <c r="L73" s="1"/>
      <c r="M73" s="1"/>
    </row>
    <row r="74" spans="1:13" ht="12.75">
      <c r="A74" s="1"/>
      <c r="B74" s="1"/>
      <c r="C74" s="1"/>
      <c r="D74" s="1"/>
      <c r="L74" s="1"/>
      <c r="M74" s="1"/>
    </row>
    <row r="75" spans="1:13" ht="12.75">
      <c r="A75" s="1"/>
      <c r="B75" s="1"/>
      <c r="C75" s="1"/>
      <c r="D75" s="1"/>
      <c r="L75" s="1"/>
      <c r="M75" s="1"/>
    </row>
    <row r="76" spans="1:13" ht="12.75">
      <c r="A76" s="1"/>
      <c r="B76" s="1"/>
      <c r="C76" s="1"/>
      <c r="D76" s="1"/>
      <c r="L76" s="1"/>
      <c r="M76" s="1"/>
    </row>
    <row r="77" spans="1:13" ht="12.75">
      <c r="A77" s="1"/>
      <c r="B77" s="1"/>
      <c r="C77" s="1"/>
      <c r="D77" s="1"/>
      <c r="L77" s="1"/>
      <c r="M77" s="1"/>
    </row>
    <row r="78" spans="1:13" ht="12.75">
      <c r="A78" s="1"/>
      <c r="B78" s="1"/>
      <c r="C78" s="1"/>
      <c r="D78" s="1"/>
      <c r="L78" s="1"/>
      <c r="M78" s="1"/>
    </row>
    <row r="79" spans="1:13" ht="12.75">
      <c r="A79" s="1"/>
      <c r="B79" s="1"/>
      <c r="C79" s="1"/>
      <c r="D79" s="1"/>
      <c r="L79" s="1"/>
      <c r="M79" s="1"/>
    </row>
    <row r="80" spans="1:13" ht="12.75">
      <c r="A80" s="1"/>
      <c r="B80" s="1"/>
      <c r="C80" s="1"/>
      <c r="D80" s="1"/>
      <c r="L80" s="1"/>
      <c r="M80" s="1"/>
    </row>
    <row r="81" spans="1:13" ht="12.75">
      <c r="A81" s="1"/>
      <c r="B81" s="1"/>
      <c r="C81" s="1"/>
      <c r="D81" s="1"/>
      <c r="L81" s="1"/>
      <c r="M81" s="1"/>
    </row>
    <row r="82" spans="1:13" ht="12.75">
      <c r="A82" s="1"/>
      <c r="B82" s="1"/>
      <c r="C82" s="1"/>
      <c r="D82" s="1"/>
      <c r="L82" s="1"/>
      <c r="M82" s="1"/>
    </row>
    <row r="83" spans="1:13" ht="12.75">
      <c r="A83" s="1"/>
      <c r="B83" s="1"/>
      <c r="C83" s="1"/>
      <c r="D83" s="1"/>
      <c r="L83" s="1"/>
      <c r="M83" s="1"/>
    </row>
    <row r="84" spans="1:13" ht="12.75">
      <c r="A84" s="1"/>
      <c r="B84" s="1"/>
      <c r="C84" s="1"/>
      <c r="D84" s="1"/>
      <c r="L84" s="1"/>
      <c r="M84" s="1"/>
    </row>
    <row r="85" spans="1:13" ht="12.75">
      <c r="A85" s="1"/>
      <c r="B85" s="1"/>
      <c r="C85" s="1"/>
      <c r="D85" s="1"/>
      <c r="L85" s="1"/>
      <c r="M85" s="1"/>
    </row>
    <row r="86" spans="1:13" ht="12.75">
      <c r="A86" s="1"/>
      <c r="B86" s="1"/>
      <c r="C86" s="1"/>
      <c r="D86" s="1"/>
      <c r="L86" s="1"/>
      <c r="M86" s="1"/>
    </row>
    <row r="87" spans="1:13" ht="12.75">
      <c r="A87" s="1"/>
      <c r="B87" s="1"/>
      <c r="C87" s="1"/>
      <c r="D87" s="1"/>
      <c r="L87" s="1"/>
      <c r="M87" s="1"/>
    </row>
    <row r="88" spans="1:13" ht="12.75">
      <c r="A88" s="1"/>
      <c r="B88" s="1"/>
      <c r="C88" s="1"/>
      <c r="D88" s="1"/>
      <c r="L88" s="1"/>
      <c r="M88" s="1"/>
    </row>
    <row r="89" spans="1:13" ht="12.75">
      <c r="A89" s="1"/>
      <c r="B89" s="1"/>
      <c r="C89" s="1"/>
      <c r="D89" s="1"/>
      <c r="L89" s="1"/>
      <c r="M89" s="1"/>
    </row>
    <row r="90" spans="1:13" ht="12.75">
      <c r="A90" s="1"/>
      <c r="B90" s="1"/>
      <c r="C90" s="1"/>
      <c r="D90" s="1"/>
      <c r="L90" s="1"/>
      <c r="M90" s="1"/>
    </row>
    <row r="91" spans="1:13" ht="12.75">
      <c r="A91" s="1"/>
      <c r="B91" s="1"/>
      <c r="C91" s="1"/>
      <c r="D91" s="1"/>
      <c r="L91" s="1"/>
      <c r="M91" s="1"/>
    </row>
    <row r="92" spans="1:13" ht="12.75">
      <c r="A92" s="1"/>
      <c r="B92" s="1"/>
      <c r="C92" s="1"/>
      <c r="D92" s="1"/>
      <c r="L92" s="1"/>
      <c r="M92" s="1"/>
    </row>
    <row r="93" spans="1:13" ht="12.75">
      <c r="A93" s="1"/>
      <c r="B93" s="1"/>
      <c r="C93" s="1"/>
      <c r="D93" s="1"/>
      <c r="L93" s="1"/>
      <c r="M93" s="1"/>
    </row>
    <row r="94" spans="1:13" ht="12.75">
      <c r="A94" s="1"/>
      <c r="B94" s="1"/>
      <c r="C94" s="1"/>
      <c r="D94" s="1"/>
      <c r="L94" s="1"/>
      <c r="M94" s="1"/>
    </row>
    <row r="95" spans="1:13" ht="12.75">
      <c r="A95" s="1"/>
      <c r="B95" s="1"/>
      <c r="C95" s="1"/>
      <c r="D95" s="1"/>
      <c r="L95" s="1"/>
      <c r="M95" s="1"/>
    </row>
    <row r="96" spans="1:13" ht="12.75">
      <c r="A96" s="1"/>
      <c r="B96" s="1"/>
      <c r="C96" s="1"/>
      <c r="D96" s="1"/>
      <c r="L96" s="1"/>
      <c r="M96" s="1"/>
    </row>
    <row r="97" spans="1:13" ht="12.75">
      <c r="A97" s="1"/>
      <c r="B97" s="1"/>
      <c r="C97" s="1"/>
      <c r="D97" s="1"/>
      <c r="L97" s="1"/>
      <c r="M97" s="1"/>
    </row>
    <row r="98" spans="1:13" ht="12.75">
      <c r="A98" s="1"/>
      <c r="B98" s="1"/>
      <c r="C98" s="1"/>
      <c r="D98" s="1"/>
      <c r="L98" s="1"/>
      <c r="M98" s="1"/>
    </row>
    <row r="99" spans="1:13" ht="12.75">
      <c r="A99" s="1"/>
      <c r="B99" s="1"/>
      <c r="C99" s="1"/>
      <c r="D99" s="1"/>
      <c r="L99" s="1"/>
      <c r="M99" s="1"/>
    </row>
    <row r="100" spans="1:13" ht="12.75">
      <c r="A100" s="1"/>
      <c r="B100" s="1"/>
      <c r="C100" s="1"/>
      <c r="D100" s="1"/>
      <c r="L100" s="1"/>
      <c r="M100" s="1"/>
    </row>
    <row r="101" spans="1:13" ht="12.75">
      <c r="A101" s="1"/>
      <c r="B101" s="1"/>
      <c r="C101" s="1"/>
      <c r="D101" s="1"/>
      <c r="L101" s="1"/>
      <c r="M101" s="1"/>
    </row>
    <row r="102" spans="1:13" ht="12.75">
      <c r="A102" s="1"/>
      <c r="B102" s="1"/>
      <c r="C102" s="1"/>
      <c r="D102" s="1"/>
      <c r="L102" s="1"/>
      <c r="M102" s="1"/>
    </row>
    <row r="103" spans="1:13" ht="12.75">
      <c r="A103" s="1"/>
      <c r="B103" s="1"/>
      <c r="C103" s="1"/>
      <c r="D103" s="1"/>
      <c r="L103" s="1"/>
      <c r="M103" s="1"/>
    </row>
    <row r="104" spans="1:13" ht="12.75">
      <c r="A104" s="1"/>
      <c r="B104" s="1"/>
      <c r="C104" s="1"/>
      <c r="D104" s="1"/>
      <c r="L104" s="1"/>
      <c r="M104" s="1"/>
    </row>
    <row r="105" spans="1:13" ht="12.75">
      <c r="A105" s="1"/>
      <c r="B105" s="1"/>
      <c r="C105" s="1"/>
      <c r="D105" s="1"/>
      <c r="L105" s="1"/>
      <c r="M105" s="1"/>
    </row>
    <row r="106" spans="1:13" ht="12.75">
      <c r="A106" s="1"/>
      <c r="B106" s="1"/>
      <c r="C106" s="1"/>
      <c r="D106" s="1"/>
      <c r="L106" s="1"/>
      <c r="M106" s="1"/>
    </row>
    <row r="107" spans="1:13" ht="12.75">
      <c r="A107" s="1"/>
      <c r="B107" s="1"/>
      <c r="C107" s="1"/>
      <c r="D107" s="1"/>
      <c r="L107" s="1"/>
      <c r="M107" s="1"/>
    </row>
    <row r="108" spans="1:13" ht="12.75">
      <c r="A108" s="1"/>
      <c r="B108" s="1"/>
      <c r="C108" s="1"/>
      <c r="D108" s="1"/>
      <c r="L108" s="1"/>
      <c r="M108" s="1"/>
    </row>
    <row r="109" spans="1:13" ht="12.75">
      <c r="A109" s="1"/>
      <c r="B109" s="1"/>
      <c r="C109" s="1"/>
      <c r="D109" s="1"/>
      <c r="L109" s="1"/>
      <c r="M109" s="1"/>
    </row>
    <row r="110" spans="1:13" ht="12.75">
      <c r="A110" s="1"/>
      <c r="B110" s="1"/>
      <c r="C110" s="1"/>
      <c r="D110" s="1"/>
      <c r="L110" s="1"/>
      <c r="M110" s="1"/>
    </row>
    <row r="111" spans="1:13" ht="12.75">
      <c r="A111" s="1"/>
      <c r="B111" s="1"/>
      <c r="C111" s="1"/>
      <c r="D111" s="1"/>
      <c r="L111" s="1"/>
      <c r="M111" s="1"/>
    </row>
    <row r="112" spans="1:13" ht="12.75">
      <c r="A112" s="1"/>
      <c r="B112" s="1"/>
      <c r="C112" s="1"/>
      <c r="D112" s="1"/>
      <c r="L112" s="1"/>
      <c r="M112" s="1"/>
    </row>
    <row r="113" spans="1:13" ht="12.75">
      <c r="A113" s="1"/>
      <c r="B113" s="1"/>
      <c r="C113" s="1"/>
      <c r="D113" s="1"/>
      <c r="L113" s="1"/>
      <c r="M113" s="1"/>
    </row>
    <row r="114" spans="1:13" ht="12.75">
      <c r="A114" s="1"/>
      <c r="B114" s="1"/>
      <c r="C114" s="1"/>
      <c r="D114" s="1"/>
      <c r="L114" s="1"/>
      <c r="M114" s="1"/>
    </row>
    <row r="115" spans="1:13" ht="12.75">
      <c r="A115" s="1"/>
      <c r="B115" s="1"/>
      <c r="C115" s="1"/>
      <c r="D115" s="1"/>
      <c r="L115" s="1"/>
      <c r="M115" s="1"/>
    </row>
    <row r="116" spans="1:13" ht="12.75">
      <c r="A116" s="1"/>
      <c r="B116" s="1"/>
      <c r="C116" s="1"/>
      <c r="D116" s="1"/>
      <c r="L116" s="1"/>
      <c r="M116" s="1"/>
    </row>
    <row r="117" spans="1:13" ht="12.75">
      <c r="A117" s="1"/>
      <c r="B117" s="1"/>
      <c r="C117" s="1"/>
      <c r="D117" s="1"/>
      <c r="L117" s="1"/>
      <c r="M117" s="1"/>
    </row>
    <row r="118" spans="1:13" ht="12.75">
      <c r="A118" s="1"/>
      <c r="B118" s="1"/>
      <c r="C118" s="1"/>
      <c r="D118" s="1"/>
      <c r="L118" s="1"/>
      <c r="M118" s="1"/>
    </row>
    <row r="119" spans="1:13" ht="12.75">
      <c r="A119" s="1"/>
      <c r="B119" s="1"/>
      <c r="C119" s="1"/>
      <c r="D119" s="1"/>
      <c r="L119" s="1"/>
      <c r="M119" s="1"/>
    </row>
    <row r="120" spans="1:13" ht="12.75">
      <c r="A120" s="1"/>
      <c r="B120" s="1"/>
      <c r="C120" s="1"/>
      <c r="D120" s="1"/>
      <c r="L120" s="1"/>
      <c r="M120" s="1"/>
    </row>
    <row r="121" spans="1:13" ht="12.75">
      <c r="A121" s="1"/>
      <c r="B121" s="1"/>
      <c r="C121" s="1"/>
      <c r="D121" s="1"/>
      <c r="L121" s="1"/>
      <c r="M121" s="1"/>
    </row>
    <row r="122" spans="1:13" ht="12.75">
      <c r="A122" s="1"/>
      <c r="B122" s="1"/>
      <c r="C122" s="1"/>
      <c r="D122" s="1"/>
      <c r="L122" s="1"/>
      <c r="M122" s="1"/>
    </row>
    <row r="123" spans="1:13" ht="12.75">
      <c r="A123" s="1"/>
      <c r="B123" s="1"/>
      <c r="C123" s="1"/>
      <c r="D123" s="1"/>
      <c r="L123" s="1"/>
      <c r="M123" s="1"/>
    </row>
    <row r="124" spans="1:13" ht="12.75">
      <c r="A124" s="1"/>
      <c r="B124" s="1"/>
      <c r="C124" s="1"/>
      <c r="D124" s="1"/>
      <c r="L124" s="1"/>
      <c r="M124" s="1"/>
    </row>
    <row r="125" spans="1:13" ht="12.75">
      <c r="A125" s="1"/>
      <c r="B125" s="1"/>
      <c r="C125" s="1"/>
      <c r="D125" s="1"/>
      <c r="L125" s="1"/>
      <c r="M125" s="1"/>
    </row>
    <row r="126" spans="1:13" ht="12.75">
      <c r="A126" s="1"/>
      <c r="B126" s="1"/>
      <c r="C126" s="1"/>
      <c r="D126" s="1"/>
      <c r="L126" s="1"/>
      <c r="M126" s="1"/>
    </row>
    <row r="127" spans="1:13" ht="12.75">
      <c r="A127" s="1"/>
      <c r="B127" s="1"/>
      <c r="C127" s="1"/>
      <c r="D127" s="1"/>
      <c r="L127" s="1"/>
      <c r="M127" s="1"/>
    </row>
    <row r="128" spans="1:13" ht="12.75">
      <c r="A128" s="1"/>
      <c r="B128" s="1"/>
      <c r="C128" s="1"/>
      <c r="D128" s="1"/>
      <c r="L128" s="1"/>
      <c r="M128" s="1"/>
    </row>
    <row r="129" spans="1:13" ht="12.75">
      <c r="A129" s="1"/>
      <c r="B129" s="1"/>
      <c r="C129" s="1"/>
      <c r="D129" s="1"/>
      <c r="L129" s="1"/>
      <c r="M129" s="1"/>
    </row>
    <row r="130" spans="1:13" ht="12.75">
      <c r="A130" s="1"/>
      <c r="B130" s="1"/>
      <c r="C130" s="1"/>
      <c r="D130" s="1"/>
      <c r="L130" s="1"/>
      <c r="M130" s="1"/>
    </row>
    <row r="131" spans="1:13" ht="12.75">
      <c r="A131" s="1"/>
      <c r="B131" s="1"/>
      <c r="C131" s="1"/>
      <c r="D131" s="1"/>
      <c r="L131" s="1"/>
      <c r="M131" s="1"/>
    </row>
    <row r="132" spans="1:13" ht="12.75">
      <c r="A132" s="1"/>
      <c r="B132" s="1"/>
      <c r="C132" s="1"/>
      <c r="D132" s="1"/>
      <c r="L132" s="1"/>
      <c r="M132" s="1"/>
    </row>
    <row r="133" spans="1:13" ht="12.75">
      <c r="A133" s="1"/>
      <c r="B133" s="1"/>
      <c r="C133" s="1"/>
      <c r="D133" s="1"/>
      <c r="L133" s="1"/>
      <c r="M133" s="1"/>
    </row>
    <row r="134" spans="1:13" ht="12.75">
      <c r="A134" s="1"/>
      <c r="B134" s="1"/>
      <c r="C134" s="1"/>
      <c r="D134" s="1"/>
      <c r="L134" s="1"/>
      <c r="M134" s="1"/>
    </row>
    <row r="135" spans="1:13" ht="12.75">
      <c r="A135" s="1"/>
      <c r="B135" s="1"/>
      <c r="C135" s="1"/>
      <c r="D135" s="1"/>
      <c r="L135" s="1"/>
      <c r="M135" s="1"/>
    </row>
    <row r="136" spans="1:13" ht="12.75">
      <c r="A136" s="1"/>
      <c r="B136" s="1"/>
      <c r="C136" s="1"/>
      <c r="D136" s="1"/>
      <c r="L136" s="1"/>
      <c r="M136" s="1"/>
    </row>
    <row r="137" spans="1:13" ht="12.75">
      <c r="A137" s="1"/>
      <c r="B137" s="1"/>
      <c r="C137" s="1"/>
      <c r="D137" s="1"/>
      <c r="L137" s="1"/>
      <c r="M137" s="1"/>
    </row>
    <row r="138" spans="1:13" ht="12.75">
      <c r="A138" s="1"/>
      <c r="B138" s="1"/>
      <c r="C138" s="1"/>
      <c r="D138" s="1"/>
      <c r="L138" s="1"/>
      <c r="M138" s="1"/>
    </row>
    <row r="139" spans="1:13" ht="12.75">
      <c r="A139" s="1"/>
      <c r="B139" s="1"/>
      <c r="C139" s="1"/>
      <c r="D139" s="1"/>
      <c r="L139" s="1"/>
      <c r="M139" s="1"/>
    </row>
    <row r="140" spans="1:13" ht="12.75">
      <c r="A140" s="1"/>
      <c r="B140" s="1"/>
      <c r="C140" s="1"/>
      <c r="D140" s="1"/>
      <c r="L140" s="1"/>
      <c r="M140" s="1"/>
    </row>
    <row r="141" spans="1:13" ht="12.75">
      <c r="A141" s="1"/>
      <c r="B141" s="1"/>
      <c r="C141" s="1"/>
      <c r="D141" s="1"/>
      <c r="L141" s="1"/>
      <c r="M141" s="1"/>
    </row>
    <row r="142" spans="1:13" ht="12.75">
      <c r="A142" s="1"/>
      <c r="B142" s="1"/>
      <c r="C142" s="1"/>
      <c r="D142" s="1"/>
      <c r="L142" s="1"/>
      <c r="M142" s="1"/>
    </row>
    <row r="143" spans="1:13" ht="12.75">
      <c r="A143" s="1"/>
      <c r="B143" s="1"/>
      <c r="C143" s="1"/>
      <c r="D143" s="1"/>
      <c r="L143" s="1"/>
      <c r="M143" s="1"/>
    </row>
    <row r="144" spans="1:13" ht="12.75">
      <c r="A144" s="1"/>
      <c r="B144" s="1"/>
      <c r="C144" s="1"/>
      <c r="D144" s="1"/>
      <c r="L144" s="1"/>
      <c r="M144" s="1"/>
    </row>
    <row r="145" spans="1:13" ht="12.75">
      <c r="A145" s="1"/>
      <c r="B145" s="1"/>
      <c r="C145" s="1"/>
      <c r="D145" s="1"/>
      <c r="L145" s="1"/>
      <c r="M145" s="1"/>
    </row>
    <row r="146" spans="1:13" ht="12.75">
      <c r="A146" s="1"/>
      <c r="B146" s="1"/>
      <c r="C146" s="1"/>
      <c r="D146" s="1"/>
      <c r="L146" s="1"/>
      <c r="M146" s="1"/>
    </row>
    <row r="147" spans="1:13" ht="12.75">
      <c r="A147" s="1"/>
      <c r="B147" s="1"/>
      <c r="C147" s="1"/>
      <c r="D147" s="1"/>
      <c r="L147" s="1"/>
      <c r="M147" s="1"/>
    </row>
    <row r="148" spans="1:13" ht="12.75">
      <c r="A148" s="1"/>
      <c r="B148" s="1"/>
      <c r="C148" s="1"/>
      <c r="D148" s="1"/>
      <c r="L148" s="1"/>
      <c r="M148" s="1"/>
    </row>
    <row r="149" spans="1:13" ht="12.75">
      <c r="A149" s="1"/>
      <c r="B149" s="1"/>
      <c r="C149" s="1"/>
      <c r="D149" s="1"/>
      <c r="L149" s="1"/>
      <c r="M149" s="1"/>
    </row>
    <row r="150" spans="1:13" ht="12.75">
      <c r="A150" s="1"/>
      <c r="B150" s="1"/>
      <c r="C150" s="1"/>
      <c r="D150" s="1"/>
      <c r="L150" s="1"/>
      <c r="M150" s="1"/>
    </row>
    <row r="151" spans="1:13" ht="12.75">
      <c r="A151" s="1"/>
      <c r="B151" s="1"/>
      <c r="C151" s="1"/>
      <c r="D151" s="1"/>
      <c r="L151" s="1"/>
      <c r="M151" s="1"/>
    </row>
    <row r="152" spans="1:13" ht="12.75">
      <c r="A152" s="1"/>
      <c r="B152" s="1"/>
      <c r="C152" s="1"/>
      <c r="D152" s="1"/>
      <c r="L152" s="1"/>
      <c r="M152" s="1"/>
    </row>
    <row r="153" spans="1:13" ht="12.75">
      <c r="A153" s="1"/>
      <c r="B153" s="1"/>
      <c r="C153" s="1"/>
      <c r="D153" s="1"/>
      <c r="L153" s="1"/>
      <c r="M153" s="1"/>
    </row>
    <row r="154" spans="1:13" ht="12.75">
      <c r="A154" s="1"/>
      <c r="B154" s="1"/>
      <c r="C154" s="1"/>
      <c r="D154" s="1"/>
      <c r="L154" s="1"/>
      <c r="M154" s="1"/>
    </row>
    <row r="155" spans="1:13" ht="12.75">
      <c r="A155" s="1"/>
      <c r="B155" s="1"/>
      <c r="C155" s="1"/>
      <c r="D155" s="1"/>
      <c r="L155" s="1"/>
      <c r="M155" s="1"/>
    </row>
    <row r="156" spans="1:13" ht="12.75">
      <c r="A156" s="1"/>
      <c r="B156" s="1"/>
      <c r="C156" s="1"/>
      <c r="D156" s="1"/>
      <c r="L156" s="1"/>
      <c r="M156" s="1"/>
    </row>
    <row r="157" spans="1:13" ht="12.75">
      <c r="A157" s="1"/>
      <c r="B157" s="1"/>
      <c r="C157" s="1"/>
      <c r="D157" s="1"/>
      <c r="L157" s="1"/>
      <c r="M157" s="1"/>
    </row>
    <row r="158" spans="1:13" ht="12.75">
      <c r="A158" s="1"/>
      <c r="B158" s="1"/>
      <c r="C158" s="1"/>
      <c r="D158" s="1"/>
      <c r="L158" s="1"/>
      <c r="M158" s="1"/>
    </row>
    <row r="159" spans="1:13" ht="12.75">
      <c r="A159" s="1"/>
      <c r="B159" s="1"/>
      <c r="C159" s="1"/>
      <c r="D159" s="1"/>
      <c r="L159" s="1"/>
      <c r="M159" s="1"/>
    </row>
    <row r="160" spans="1:13" ht="12.75">
      <c r="A160" s="1"/>
      <c r="B160" s="1"/>
      <c r="C160" s="1"/>
      <c r="D160" s="1"/>
      <c r="L160" s="1"/>
      <c r="M160" s="1"/>
    </row>
    <row r="161" spans="1:13" ht="12.75">
      <c r="A161" s="1"/>
      <c r="B161" s="1"/>
      <c r="C161" s="1"/>
      <c r="D161" s="1"/>
      <c r="L161" s="1"/>
      <c r="M161" s="1"/>
    </row>
    <row r="162" spans="1:13" ht="12.75">
      <c r="A162" s="1"/>
      <c r="B162" s="1"/>
      <c r="C162" s="1"/>
      <c r="D162" s="1"/>
      <c r="L162" s="1"/>
      <c r="M162" s="1"/>
    </row>
    <row r="163" spans="1:13" ht="12.75">
      <c r="A163" s="1"/>
      <c r="B163" s="1"/>
      <c r="C163" s="1"/>
      <c r="D163" s="1"/>
      <c r="L163" s="1"/>
      <c r="M163" s="1"/>
    </row>
    <row r="164" spans="1:13" ht="12.75">
      <c r="A164" s="1"/>
      <c r="B164" s="1"/>
      <c r="C164" s="1"/>
      <c r="D164" s="1"/>
      <c r="L164" s="1"/>
      <c r="M164" s="1"/>
    </row>
    <row r="165" spans="1:13" ht="12.75">
      <c r="A165" s="1"/>
      <c r="B165" s="1"/>
      <c r="C165" s="1"/>
      <c r="D165" s="1"/>
      <c r="L165" s="1"/>
      <c r="M165" s="1"/>
    </row>
    <row r="166" spans="1:13" ht="12.75">
      <c r="A166" s="1"/>
      <c r="B166" s="1"/>
      <c r="C166" s="1"/>
      <c r="D166" s="1"/>
      <c r="L166" s="1"/>
      <c r="M166" s="1"/>
    </row>
    <row r="167" spans="1:13" ht="12.75">
      <c r="A167" s="1"/>
      <c r="B167" s="1"/>
      <c r="C167" s="1"/>
      <c r="D167" s="1"/>
      <c r="L167" s="1"/>
      <c r="M167" s="1"/>
    </row>
    <row r="168" spans="1:13" ht="12.75">
      <c r="A168" s="1"/>
      <c r="B168" s="1"/>
      <c r="C168" s="1"/>
      <c r="D168" s="1"/>
      <c r="L168" s="1"/>
      <c r="M168" s="1"/>
    </row>
    <row r="169" spans="1:13" ht="12.75">
      <c r="A169" s="1"/>
      <c r="B169" s="1"/>
      <c r="C169" s="1"/>
      <c r="D169" s="1"/>
      <c r="L169" s="1"/>
      <c r="M169" s="1"/>
    </row>
    <row r="170" spans="1:13" ht="12.75">
      <c r="A170" s="1"/>
      <c r="B170" s="1"/>
      <c r="C170" s="1"/>
      <c r="D170" s="1"/>
      <c r="L170" s="1"/>
      <c r="M170" s="1"/>
    </row>
    <row r="171" spans="1:13" ht="12.75">
      <c r="A171" s="1"/>
      <c r="B171" s="1"/>
      <c r="C171" s="1"/>
      <c r="D171" s="1"/>
      <c r="L171" s="1"/>
      <c r="M171" s="1"/>
    </row>
    <row r="172" spans="1:13" ht="12.75">
      <c r="A172" s="1"/>
      <c r="B172" s="1"/>
      <c r="C172" s="1"/>
      <c r="D172" s="1"/>
      <c r="L172" s="1"/>
      <c r="M172" s="1"/>
    </row>
    <row r="173" spans="1:13" ht="12.75">
      <c r="A173" s="1"/>
      <c r="B173" s="1"/>
      <c r="C173" s="1"/>
      <c r="D173" s="1"/>
      <c r="L173" s="1"/>
      <c r="M173" s="1"/>
    </row>
    <row r="174" spans="1:13" ht="12.75">
      <c r="A174" s="1"/>
      <c r="B174" s="1"/>
      <c r="C174" s="1"/>
      <c r="D174" s="1"/>
      <c r="L174" s="1"/>
      <c r="M174" s="1"/>
    </row>
    <row r="175" spans="1:13" ht="12.75">
      <c r="A175" s="1"/>
      <c r="B175" s="1"/>
      <c r="C175" s="1"/>
      <c r="D175" s="1"/>
      <c r="L175" s="1"/>
      <c r="M175" s="1"/>
    </row>
    <row r="176" spans="1:13" ht="12.75">
      <c r="A176" s="1"/>
      <c r="B176" s="1"/>
      <c r="C176" s="1"/>
      <c r="D176" s="1"/>
      <c r="L176" s="1"/>
      <c r="M176" s="1"/>
    </row>
    <row r="177" spans="1:13" ht="12.75">
      <c r="A177" s="1"/>
      <c r="B177" s="1"/>
      <c r="C177" s="1"/>
      <c r="D177" s="1"/>
      <c r="L177" s="1"/>
      <c r="M177" s="1"/>
    </row>
    <row r="178" spans="1:13" ht="12.75">
      <c r="A178" s="1"/>
      <c r="B178" s="1"/>
      <c r="C178" s="1"/>
      <c r="D178" s="1"/>
      <c r="L178" s="1"/>
      <c r="M178" s="1"/>
    </row>
    <row r="179" spans="1:13" ht="12.75">
      <c r="A179" s="1"/>
      <c r="B179" s="1"/>
      <c r="C179" s="1"/>
      <c r="D179" s="1"/>
      <c r="L179" s="1"/>
      <c r="M179" s="1"/>
    </row>
    <row r="180" spans="1:13" ht="12.75">
      <c r="A180" s="1"/>
      <c r="B180" s="1"/>
      <c r="C180" s="1"/>
      <c r="D180" s="1"/>
      <c r="L180" s="1"/>
      <c r="M180" s="1"/>
    </row>
    <row r="181" spans="1:13" ht="12.75">
      <c r="A181" s="1"/>
      <c r="B181" s="1"/>
      <c r="C181" s="1"/>
      <c r="D181" s="1"/>
      <c r="L181" s="1"/>
      <c r="M181" s="1"/>
    </row>
    <row r="182" spans="1:13" ht="12.75">
      <c r="A182" s="1"/>
      <c r="B182" s="1"/>
      <c r="C182" s="1"/>
      <c r="D182" s="1"/>
      <c r="L182" s="1"/>
      <c r="M182" s="1"/>
    </row>
    <row r="183" spans="1:13" ht="12.75">
      <c r="A183" s="1"/>
      <c r="B183" s="1"/>
      <c r="C183" s="1"/>
      <c r="D183" s="1"/>
      <c r="L183" s="1"/>
      <c r="M183" s="1"/>
    </row>
    <row r="184" spans="1:13" ht="12.75">
      <c r="A184" s="1"/>
      <c r="B184" s="1"/>
      <c r="C184" s="1"/>
      <c r="D184" s="1"/>
      <c r="L184" s="1"/>
      <c r="M184" s="1"/>
    </row>
    <row r="185" spans="1:13" ht="12.75">
      <c r="A185" s="1"/>
      <c r="B185" s="1"/>
      <c r="C185" s="1"/>
      <c r="D185" s="1"/>
      <c r="L185" s="1"/>
      <c r="M185" s="1"/>
    </row>
    <row r="186" spans="1:13" ht="12.75">
      <c r="A186" s="1"/>
      <c r="B186" s="1"/>
      <c r="C186" s="1"/>
      <c r="D186" s="1"/>
      <c r="L186" s="1"/>
      <c r="M186" s="1"/>
    </row>
    <row r="187" spans="1:13" ht="12.75">
      <c r="A187" s="1"/>
      <c r="B187" s="1"/>
      <c r="C187" s="1"/>
      <c r="D187" s="1"/>
      <c r="L187" s="1"/>
      <c r="M187" s="1"/>
    </row>
    <row r="188" spans="1:13" ht="12.75">
      <c r="A188" s="1"/>
      <c r="B188" s="1"/>
      <c r="C188" s="1"/>
      <c r="D188" s="1"/>
      <c r="L188" s="1"/>
      <c r="M188" s="1"/>
    </row>
    <row r="189" spans="1:13" ht="12.75">
      <c r="A189" s="1"/>
      <c r="B189" s="1"/>
      <c r="C189" s="1"/>
      <c r="D189" s="1"/>
      <c r="L189" s="1"/>
      <c r="M189" s="1"/>
    </row>
    <row r="190" spans="1:13" ht="12.75">
      <c r="A190" s="1"/>
      <c r="B190" s="1"/>
      <c r="C190" s="1"/>
      <c r="D190" s="1"/>
      <c r="L190" s="1"/>
      <c r="M190" s="1"/>
    </row>
    <row r="191" spans="1:13" ht="12.75">
      <c r="A191" s="1"/>
      <c r="B191" s="1"/>
      <c r="C191" s="1"/>
      <c r="D191" s="1"/>
      <c r="L191" s="1"/>
      <c r="M191" s="1"/>
    </row>
    <row r="192" spans="1:13" ht="12.75">
      <c r="A192" s="1"/>
      <c r="B192" s="1"/>
      <c r="C192" s="1"/>
      <c r="D192" s="1"/>
      <c r="L192" s="1"/>
      <c r="M192" s="1"/>
    </row>
    <row r="193" spans="1:13" ht="12.75">
      <c r="A193" s="1"/>
      <c r="B193" s="1"/>
      <c r="C193" s="1"/>
      <c r="D193" s="1"/>
      <c r="L193" s="1"/>
      <c r="M193" s="1"/>
    </row>
    <row r="194" spans="1:13" ht="12.75">
      <c r="A194" s="1"/>
      <c r="B194" s="1"/>
      <c r="C194" s="1"/>
      <c r="D194" s="1"/>
      <c r="L194" s="1"/>
      <c r="M194" s="1"/>
    </row>
    <row r="195" spans="1:13" ht="12.75">
      <c r="A195" s="1"/>
      <c r="B195" s="1"/>
      <c r="C195" s="1"/>
      <c r="D195" s="1"/>
      <c r="L195" s="1"/>
      <c r="M195" s="1"/>
    </row>
    <row r="196" spans="1:13" ht="12.75">
      <c r="A196" s="1"/>
      <c r="B196" s="1"/>
      <c r="C196" s="1"/>
      <c r="D196" s="1"/>
      <c r="L196" s="1"/>
      <c r="M196" s="1"/>
    </row>
    <row r="197" spans="1:13" ht="12.75">
      <c r="A197" s="1"/>
      <c r="B197" s="1"/>
      <c r="C197" s="1"/>
      <c r="D197" s="1"/>
      <c r="L197" s="1"/>
      <c r="M197" s="1"/>
    </row>
    <row r="198" spans="1:13" ht="12.75">
      <c r="A198" s="1"/>
      <c r="B198" s="1"/>
      <c r="C198" s="1"/>
      <c r="D198" s="1"/>
      <c r="L198" s="1"/>
      <c r="M198" s="1"/>
    </row>
    <row r="199" spans="1:13" ht="12.75">
      <c r="A199" s="1"/>
      <c r="B199" s="1"/>
      <c r="C199" s="1"/>
      <c r="D199" s="1"/>
      <c r="L199" s="1"/>
      <c r="M199" s="1"/>
    </row>
    <row r="200" spans="1:13" ht="12.75">
      <c r="A200" s="1"/>
      <c r="B200" s="1"/>
      <c r="C200" s="1"/>
      <c r="D200" s="1"/>
      <c r="L200" s="1"/>
      <c r="M200" s="1"/>
    </row>
  </sheetData>
  <sortState ref="N7:P15">
    <sortCondition sortBy="value" ref="N7:N15"/>
  </sortState>
  <mergeCells count="1">
    <mergeCell ref="C2:E3"/>
  </mergeCells>
  <printOptions horizontalCentered="1"/>
  <pageMargins left="0.5" right="0.5" top="1" bottom="0.5" header="0.5" footer="0.5"/>
  <pageSetup blackAndWhite="1" draft="1" horizontalDpi="1200" verticalDpi="1200" orientation="landscape" paperSize="1" r:id="rId1"/>
  <headerFooter alignWithMargins="0">
    <oddHeader>&amp;CSteamboat</oddHeader>
    <oddFooter>&amp;L2024&amp;RFlatland Ski Association</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B00-000000000000}">
  <sheetPr codeName="Sheet03">
    <tabColor indexed="26"/>
  </sheetPr>
  <dimension ref="A1:P528"/>
  <sheetViews>
    <sheetView workbookViewId="0" topLeftCell="A1">
      <pane ySplit="5" topLeftCell="A6" activePane="bottomLeft" state="frozen"/>
      <selection pane="topLeft" activeCell="A2" sqref="A2"/>
      <selection pane="bottomLeft" activeCell="B12" sqref="B12:H14"/>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142857142857143" style="1" bestFit="1" customWidth="1"/>
    <col min="6" max="6" width="19" style="19" customWidth="1"/>
    <col min="7" max="8" width="6.714285714285714" style="1" bestFit="1" customWidth="1"/>
    <col min="9" max="10" width="8" style="1" bestFit="1" customWidth="1"/>
    <col min="11" max="11" width="6.142857142857143"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61</v>
      </c>
      <c r="B1" s="38" t="s">
        <v>60</v>
      </c>
      <c r="I1" s="9"/>
      <c r="J1" s="9"/>
      <c r="K1" s="9"/>
    </row>
    <row r="2" spans="1:10" ht="12.75">
      <c r="A2" s="37">
        <v>0</v>
      </c>
      <c r="B2" s="40"/>
      <c r="C2" s="230" t="s">
        <v>42</v>
      </c>
      <c r="D2" s="230"/>
      <c r="E2" s="230"/>
      <c r="F2" s="19" t="s">
        <v>12</v>
      </c>
      <c r="G2" s="9">
        <v>10</v>
      </c>
      <c r="H2" s="9">
        <v>10</v>
      </c>
      <c r="I2" s="1" t="s">
        <v>49</v>
      </c>
      <c r="J2" s="1" t="s">
        <v>50</v>
      </c>
    </row>
    <row r="3" spans="1:11" ht="12.75">
      <c r="A3" s="37">
        <f>IF(A2&lt;20,3,ROUNDDOWN(A2*0.15,0))</f>
        <v>3</v>
      </c>
      <c r="B3" s="40"/>
      <c r="C3" s="230"/>
      <c r="D3" s="230"/>
      <c r="E3" s="230"/>
      <c r="F3" s="19" t="s">
        <v>51</v>
      </c>
      <c r="G3" s="35">
        <v>10</v>
      </c>
      <c r="H3" s="35">
        <v>10</v>
      </c>
      <c r="I3" s="36">
        <f>ROUND(G3/((G2*0.01)+1),2)</f>
        <v>9.09</v>
      </c>
      <c r="J3" s="36">
        <f>ROUND(H3/((H2*0.01)+1),2)</f>
        <v>9.09</v>
      </c>
      <c r="K3" s="3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2:16" ht="12.75">
      <c r="B7" s="1">
        <v>69</v>
      </c>
      <c r="C7" s="1">
        <v>2</v>
      </c>
      <c r="D7" s="1" t="s">
        <v>655</v>
      </c>
      <c r="E7" s="1" t="s">
        <v>130</v>
      </c>
      <c r="F7" s="19" t="s">
        <v>135</v>
      </c>
      <c r="G7" s="27">
        <v>50.74</v>
      </c>
      <c r="H7" s="27">
        <v>50.64</v>
      </c>
      <c r="I7" s="30"/>
      <c r="J7" s="30"/>
      <c r="K7" s="30"/>
      <c r="L7" s="31"/>
      <c r="M7" s="29"/>
      <c r="N7" t="s">
        <v>156</v>
      </c>
      <c r="O7" s="4">
        <f t="shared" si="0" ref="O7:O15">SUMIF($E$7:$E$91,N7,$B$7:$B$91)</f>
        <v>67</v>
      </c>
      <c r="P7" s="13">
        <v>1</v>
      </c>
    </row>
    <row r="8" spans="2:16" ht="12.75">
      <c r="B8" s="1">
        <v>44</v>
      </c>
      <c r="C8" s="1">
        <v>3</v>
      </c>
      <c r="D8" s="1" t="s">
        <v>656</v>
      </c>
      <c r="E8" s="1" t="s">
        <v>157</v>
      </c>
      <c r="F8" s="19" t="s">
        <v>657</v>
      </c>
      <c r="G8" s="27">
        <v>39.43</v>
      </c>
      <c r="H8" s="27">
        <v>38.66</v>
      </c>
      <c r="I8" s="30"/>
      <c r="J8" s="30"/>
      <c r="K8" s="30"/>
      <c r="L8" s="31"/>
      <c r="M8" s="29"/>
      <c r="N8" t="s">
        <v>130</v>
      </c>
      <c r="O8" s="4">
        <f t="shared" si="0"/>
        <v>126</v>
      </c>
      <c r="P8" s="13">
        <v>1</v>
      </c>
    </row>
    <row r="9" spans="2:16" ht="12.75">
      <c r="B9" s="1">
        <v>70</v>
      </c>
      <c r="C9" s="1">
        <v>4</v>
      </c>
      <c r="D9" s="1" t="s">
        <v>655</v>
      </c>
      <c r="E9" s="1" t="s">
        <v>154</v>
      </c>
      <c r="F9" s="19" t="s">
        <v>658</v>
      </c>
      <c r="G9" s="27">
        <v>38.34</v>
      </c>
      <c r="H9" s="27">
        <v>37.49</v>
      </c>
      <c r="I9" s="30"/>
      <c r="J9" s="30"/>
      <c r="K9" s="30"/>
      <c r="L9" s="31"/>
      <c r="M9" s="29"/>
      <c r="N9" t="s">
        <v>157</v>
      </c>
      <c r="O9" s="4">
        <f t="shared" si="0"/>
        <v>44</v>
      </c>
      <c r="P9" s="13">
        <v>1</v>
      </c>
    </row>
    <row r="10" spans="2:16" ht="12.75">
      <c r="B10" s="1">
        <v>57</v>
      </c>
      <c r="C10" s="1">
        <v>5</v>
      </c>
      <c r="D10" s="1" t="s">
        <v>655</v>
      </c>
      <c r="E10" s="1" t="s">
        <v>130</v>
      </c>
      <c r="F10" s="19" t="s">
        <v>659</v>
      </c>
      <c r="G10" s="27">
        <v>44.95</v>
      </c>
      <c r="H10" s="27">
        <v>44.67</v>
      </c>
      <c r="I10" s="30"/>
      <c r="J10" s="30"/>
      <c r="K10" s="30"/>
      <c r="L10" s="31"/>
      <c r="M10" s="29"/>
      <c r="N10" t="s">
        <v>158</v>
      </c>
      <c r="O10" s="4">
        <f t="shared" si="0"/>
        <v>0</v>
      </c>
      <c r="P10" s="13">
        <v>1</v>
      </c>
    </row>
    <row r="11" spans="2:16" ht="12.75">
      <c r="B11" s="1">
        <v>61</v>
      </c>
      <c r="C11" s="1">
        <v>6</v>
      </c>
      <c r="D11" s="1" t="s">
        <v>655</v>
      </c>
      <c r="E11" s="1" t="s">
        <v>154</v>
      </c>
      <c r="F11" s="19" t="s">
        <v>660</v>
      </c>
      <c r="G11" s="27">
        <v>43.71</v>
      </c>
      <c r="H11" s="27">
        <v>44.01</v>
      </c>
      <c r="I11" s="30"/>
      <c r="J11" s="30"/>
      <c r="K11" s="30"/>
      <c r="L11" s="31"/>
      <c r="M11" s="29"/>
      <c r="N11" t="s">
        <v>154</v>
      </c>
      <c r="O11" s="4">
        <f t="shared" si="0"/>
        <v>236</v>
      </c>
      <c r="P11" s="13">
        <v>1</v>
      </c>
    </row>
    <row r="12" spans="2:16" ht="12.75">
      <c r="B12" s="1">
        <v>30</v>
      </c>
      <c r="C12" s="1">
        <v>176</v>
      </c>
      <c r="D12" s="1" t="s">
        <v>655</v>
      </c>
      <c r="E12" s="1" t="s">
        <v>154</v>
      </c>
      <c r="F12" s="19" t="s">
        <v>798</v>
      </c>
      <c r="G12" s="27">
        <v>31.12</v>
      </c>
      <c r="H12" s="27">
        <v>29.30</v>
      </c>
      <c r="I12" s="30"/>
      <c r="J12" s="30"/>
      <c r="K12" s="30"/>
      <c r="L12" s="31"/>
      <c r="M12" s="29"/>
      <c r="N12" t="s">
        <v>159</v>
      </c>
      <c r="O12" s="4">
        <f t="shared" si="0"/>
        <v>0</v>
      </c>
      <c r="P12" s="13">
        <v>1</v>
      </c>
    </row>
    <row r="13" spans="2:16" ht="12.75">
      <c r="B13" s="1">
        <v>75</v>
      </c>
      <c r="C13" s="1">
        <v>179</v>
      </c>
      <c r="D13" s="1" t="s">
        <v>655</v>
      </c>
      <c r="E13" s="1" t="s">
        <v>154</v>
      </c>
      <c r="F13" s="19" t="s">
        <v>799</v>
      </c>
      <c r="G13" s="27">
        <v>32.29</v>
      </c>
      <c r="H13" s="27">
        <v>32.43</v>
      </c>
      <c r="I13" s="30"/>
      <c r="J13" s="30"/>
      <c r="K13" s="30"/>
      <c r="L13" s="31"/>
      <c r="M13" s="29"/>
      <c r="N13" t="s">
        <v>160</v>
      </c>
      <c r="O13" s="4">
        <f t="shared" si="0"/>
        <v>0</v>
      </c>
      <c r="P13" s="13">
        <v>1</v>
      </c>
    </row>
    <row r="14" spans="2:16" ht="12.75">
      <c r="B14" s="1">
        <v>67</v>
      </c>
      <c r="C14" s="1">
        <v>181</v>
      </c>
      <c r="D14" s="1" t="s">
        <v>656</v>
      </c>
      <c r="E14" s="1" t="s">
        <v>156</v>
      </c>
      <c r="F14" s="19" t="s">
        <v>800</v>
      </c>
      <c r="G14" s="27">
        <v>30.01</v>
      </c>
      <c r="H14" s="27">
        <v>30.02</v>
      </c>
      <c r="I14" s="30"/>
      <c r="J14" s="30"/>
      <c r="K14" s="30"/>
      <c r="L14" s="31"/>
      <c r="M14" s="29"/>
      <c r="N14" t="s">
        <v>161</v>
      </c>
      <c r="O14" s="4">
        <f t="shared" si="0"/>
        <v>0</v>
      </c>
      <c r="P14" s="13">
        <v>1</v>
      </c>
    </row>
    <row r="15" spans="7:16" ht="12.75">
      <c r="G15" s="27"/>
      <c r="H15" s="27"/>
      <c r="I15" s="30"/>
      <c r="J15" s="30"/>
      <c r="K15" s="30"/>
      <c r="L15" s="31"/>
      <c r="M15" s="29"/>
      <c r="N15" t="s">
        <v>162</v>
      </c>
      <c r="O15" s="4">
        <f t="shared" si="0"/>
        <v>0</v>
      </c>
      <c r="P15" s="13">
        <v>1</v>
      </c>
    </row>
    <row r="16" spans="7:13" ht="12.75">
      <c r="G16" s="27"/>
      <c r="H16" s="27"/>
      <c r="I16" s="30"/>
      <c r="J16" s="30"/>
      <c r="K16" s="30"/>
      <c r="L16" s="31"/>
      <c r="M16" s="29"/>
    </row>
    <row r="17" spans="7:13" ht="12.75">
      <c r="G17" s="27"/>
      <c r="H17" s="27"/>
      <c r="I17" s="30"/>
      <c r="J17" s="30"/>
      <c r="K17" s="30"/>
      <c r="L17" s="31"/>
      <c r="M17" s="29"/>
    </row>
    <row r="18" spans="7:13" ht="12.75">
      <c r="G18" s="27"/>
      <c r="H18" s="27"/>
      <c r="I18" s="30"/>
      <c r="J18" s="30"/>
      <c r="K18" s="30"/>
      <c r="L18" s="31"/>
      <c r="M18" s="29"/>
    </row>
    <row r="19" spans="7:13" ht="12.75">
      <c r="G19" s="27"/>
      <c r="H19" s="27"/>
      <c r="I19" s="30"/>
      <c r="J19" s="30"/>
      <c r="K19" s="30"/>
      <c r="L19" s="31"/>
      <c r="M19" s="29"/>
    </row>
    <row r="20" spans="7:13" ht="12.75">
      <c r="G20" s="27"/>
      <c r="H20" s="27"/>
      <c r="I20" s="30"/>
      <c r="J20" s="30"/>
      <c r="K20" s="30"/>
      <c r="L20" s="31"/>
      <c r="M20" s="29"/>
    </row>
    <row r="21" spans="7:11" ht="12.75">
      <c r="G21" s="27"/>
      <c r="H21" s="27"/>
      <c r="I21" s="27"/>
      <c r="J21" s="27"/>
      <c r="K21" s="27"/>
    </row>
    <row r="22" spans="7:11" ht="12.75">
      <c r="G22" s="27"/>
      <c r="H22" s="27"/>
      <c r="I22" s="27"/>
      <c r="J22" s="27"/>
      <c r="K22" s="27"/>
    </row>
    <row r="23" spans="7:11" ht="12.75">
      <c r="G23" s="27"/>
      <c r="H23" s="27"/>
      <c r="I23" s="27"/>
      <c r="J23" s="27"/>
      <c r="K23" s="27"/>
    </row>
    <row r="24" spans="7:12" ht="12.75">
      <c r="G24" s="27"/>
      <c r="H24" s="27"/>
      <c r="I24" s="30"/>
      <c r="J24" s="30"/>
      <c r="K24" s="30"/>
      <c r="L24" s="31"/>
    </row>
    <row r="25" spans="7:12" ht="12.75">
      <c r="G25" s="27"/>
      <c r="H25" s="27"/>
      <c r="I25" s="30"/>
      <c r="J25" s="30"/>
      <c r="K25" s="30"/>
      <c r="L25" s="31"/>
    </row>
    <row r="26" spans="7:12" ht="12.75">
      <c r="G26" s="27"/>
      <c r="H26" s="27"/>
      <c r="I26" s="30"/>
      <c r="J26" s="30"/>
      <c r="K26" s="30"/>
      <c r="L26" s="31"/>
    </row>
    <row r="27" spans="7:12" ht="12.75">
      <c r="G27" s="27"/>
      <c r="H27" s="27"/>
      <c r="I27" s="30"/>
      <c r="J27" s="30"/>
      <c r="K27" s="30"/>
      <c r="L27" s="31"/>
    </row>
    <row r="28" spans="7:12" ht="12.75">
      <c r="G28" s="27"/>
      <c r="H28" s="27"/>
      <c r="I28" s="30"/>
      <c r="J28" s="30"/>
      <c r="K28" s="30"/>
      <c r="L28" s="31"/>
    </row>
    <row r="29" spans="7:12" ht="12.75">
      <c r="G29" s="27"/>
      <c r="H29" s="27"/>
      <c r="I29" s="30"/>
      <c r="J29" s="30"/>
      <c r="K29" s="30"/>
      <c r="L29" s="31"/>
    </row>
    <row r="30" spans="7:12" ht="12.75">
      <c r="G30" s="27"/>
      <c r="H30" s="27"/>
      <c r="I30" s="30"/>
      <c r="J30" s="30"/>
      <c r="K30" s="30"/>
      <c r="L30" s="31"/>
    </row>
    <row r="31" spans="7:12" ht="12.75">
      <c r="G31" s="27"/>
      <c r="H31" s="27"/>
      <c r="I31" s="30"/>
      <c r="J31" s="30"/>
      <c r="K31" s="30"/>
      <c r="L31" s="31"/>
    </row>
    <row r="32" spans="7:12" ht="12.75">
      <c r="G32" s="27"/>
      <c r="H32" s="27"/>
      <c r="I32" s="30"/>
      <c r="J32" s="30"/>
      <c r="K32" s="30"/>
      <c r="L32" s="31"/>
    </row>
    <row r="33" spans="7:12" ht="12.75">
      <c r="G33" s="27"/>
      <c r="H33" s="27"/>
      <c r="I33" s="30"/>
      <c r="J33" s="30"/>
      <c r="K33" s="30"/>
      <c r="L33" s="31"/>
    </row>
    <row r="34" spans="7:12" ht="12.75">
      <c r="G34" s="27"/>
      <c r="H34" s="27"/>
      <c r="I34" s="30"/>
      <c r="J34" s="30"/>
      <c r="K34" s="30"/>
      <c r="L34" s="31"/>
    </row>
    <row r="35" spans="7:12" ht="12.75">
      <c r="G35" s="27"/>
      <c r="H35" s="27"/>
      <c r="I35" s="30"/>
      <c r="J35" s="30"/>
      <c r="K35" s="30"/>
      <c r="L35" s="31"/>
    </row>
    <row r="36" spans="7:12" ht="12.75">
      <c r="G36" s="27"/>
      <c r="H36" s="27"/>
      <c r="I36" s="30"/>
      <c r="J36" s="30"/>
      <c r="K36" s="30"/>
      <c r="L36" s="31"/>
    </row>
    <row r="37" spans="7:12" ht="12.75">
      <c r="G37" s="27"/>
      <c r="H37" s="27"/>
      <c r="I37" s="30"/>
      <c r="J37" s="30"/>
      <c r="K37" s="30"/>
      <c r="L37" s="31"/>
    </row>
    <row r="38" spans="7:11" ht="12.75">
      <c r="G38" s="27"/>
      <c r="H38" s="27"/>
      <c r="I38" s="27"/>
      <c r="J38" s="27"/>
      <c r="K38" s="27"/>
    </row>
    <row r="39" spans="7:12" ht="12.75">
      <c r="G39" s="27"/>
      <c r="H39" s="27"/>
      <c r="I39" s="30"/>
      <c r="J39" s="30"/>
      <c r="K39" s="30"/>
      <c r="L39" s="32"/>
    </row>
    <row r="40" spans="7:12" ht="12.75">
      <c r="G40" s="27"/>
      <c r="H40" s="27"/>
      <c r="I40" s="30"/>
      <c r="J40" s="30"/>
      <c r="K40" s="30"/>
      <c r="L40" s="32"/>
    </row>
    <row r="41" spans="7:12" ht="12.75">
      <c r="G41" s="27"/>
      <c r="H41" s="27"/>
      <c r="I41" s="30"/>
      <c r="J41" s="30"/>
      <c r="K41" s="30"/>
      <c r="L41" s="32"/>
    </row>
    <row r="42" spans="7:12" ht="12.75">
      <c r="G42" s="27"/>
      <c r="H42" s="27"/>
      <c r="I42" s="30"/>
      <c r="J42" s="30"/>
      <c r="K42" s="30"/>
      <c r="L42" s="32"/>
    </row>
    <row r="43" spans="7:12" ht="12.75">
      <c r="G43" s="27"/>
      <c r="H43" s="27"/>
      <c r="I43" s="30"/>
      <c r="J43" s="30"/>
      <c r="K43" s="30"/>
      <c r="L43" s="32"/>
    </row>
    <row r="44" spans="7:12" ht="12.75">
      <c r="G44" s="27"/>
      <c r="H44" s="27"/>
      <c r="I44" s="30"/>
      <c r="J44" s="30"/>
      <c r="K44" s="30"/>
      <c r="L44" s="32"/>
    </row>
    <row r="45" spans="7:12" ht="12.75">
      <c r="G45" s="27"/>
      <c r="H45" s="27"/>
      <c r="I45" s="30"/>
      <c r="J45" s="30"/>
      <c r="K45" s="30"/>
      <c r="L45" s="32"/>
    </row>
    <row r="46" spans="7:12" ht="12.75">
      <c r="G46" s="27"/>
      <c r="H46" s="27"/>
      <c r="I46" s="30"/>
      <c r="J46" s="30"/>
      <c r="K46" s="30"/>
      <c r="L46" s="32"/>
    </row>
    <row r="47" spans="7:12" ht="12.75">
      <c r="G47" s="27"/>
      <c r="H47" s="27"/>
      <c r="I47" s="30"/>
      <c r="J47" s="30"/>
      <c r="K47" s="30"/>
      <c r="L47" s="32"/>
    </row>
    <row r="48" spans="7:12" ht="12.75">
      <c r="G48" s="27"/>
      <c r="H48" s="27"/>
      <c r="I48" s="30"/>
      <c r="J48" s="30"/>
      <c r="K48" s="30"/>
      <c r="L48" s="32"/>
    </row>
    <row r="49" spans="7:12" ht="12.75">
      <c r="G49" s="27"/>
      <c r="H49" s="27"/>
      <c r="I49" s="30"/>
      <c r="J49" s="30"/>
      <c r="K49" s="30"/>
      <c r="L49" s="32"/>
    </row>
    <row r="50" spans="7:12" ht="12.75">
      <c r="G50" s="27"/>
      <c r="H50" s="27"/>
      <c r="I50" s="30"/>
      <c r="J50" s="30"/>
      <c r="K50" s="30"/>
      <c r="L50" s="32"/>
    </row>
    <row r="51" spans="7:12" ht="12.75">
      <c r="G51" s="27"/>
      <c r="H51" s="27"/>
      <c r="I51" s="30"/>
      <c r="J51" s="30"/>
      <c r="K51" s="30"/>
      <c r="L51" s="32"/>
    </row>
    <row r="52" spans="7:12" ht="12.75">
      <c r="G52" s="27"/>
      <c r="H52" s="27"/>
      <c r="I52" s="30"/>
      <c r="J52" s="30"/>
      <c r="K52" s="30"/>
      <c r="L52" s="32"/>
    </row>
    <row r="53" spans="7:11" ht="12.75">
      <c r="G53" s="27"/>
      <c r="H53" s="27"/>
      <c r="I53" s="27"/>
      <c r="J53" s="27"/>
      <c r="K53" s="27"/>
    </row>
    <row r="54" spans="7:11" ht="12.75">
      <c r="G54" s="27"/>
      <c r="H54" s="27"/>
      <c r="I54" s="27"/>
      <c r="J54" s="27"/>
      <c r="K54" s="27"/>
    </row>
    <row r="55" spans="7:11" ht="12.75">
      <c r="G55" s="27"/>
      <c r="H55" s="27"/>
      <c r="I55" s="27"/>
      <c r="J55" s="27"/>
      <c r="K55" s="27"/>
    </row>
    <row r="56" spans="7:11" ht="12.75">
      <c r="G56" s="27"/>
      <c r="H56" s="27"/>
      <c r="I56" s="27"/>
      <c r="J56" s="27"/>
      <c r="K56" s="27"/>
    </row>
    <row r="57" spans="7:11" ht="12.75">
      <c r="G57" s="27"/>
      <c r="H57" s="27"/>
      <c r="I57" s="27"/>
      <c r="J57" s="27"/>
      <c r="K57" s="27"/>
    </row>
    <row r="58" spans="7:11" ht="12.75">
      <c r="G58" s="27"/>
      <c r="H58" s="27"/>
      <c r="I58" s="27"/>
      <c r="J58" s="27"/>
      <c r="K58" s="27"/>
    </row>
    <row r="59" spans="7:11" ht="12.75">
      <c r="G59" s="27"/>
      <c r="H59" s="27"/>
      <c r="I59" s="27"/>
      <c r="J59" s="27"/>
      <c r="K59" s="27"/>
    </row>
    <row r="60" spans="7:11" ht="12.75">
      <c r="G60" s="27"/>
      <c r="H60" s="27"/>
      <c r="I60" s="27"/>
      <c r="J60" s="27"/>
      <c r="K60" s="27"/>
    </row>
    <row r="61" spans="7:11" ht="12.75">
      <c r="G61" s="27"/>
      <c r="H61" s="27"/>
      <c r="I61" s="27"/>
      <c r="J61" s="27"/>
      <c r="K61" s="27"/>
    </row>
    <row r="62" spans="7:11" ht="12.75">
      <c r="G62" s="27"/>
      <c r="H62" s="27"/>
      <c r="I62" s="27"/>
      <c r="J62" s="27"/>
      <c r="K62" s="27"/>
    </row>
    <row r="63" spans="7:11" ht="12.75">
      <c r="G63" s="27"/>
      <c r="H63" s="27"/>
      <c r="I63" s="27"/>
      <c r="J63" s="27"/>
      <c r="K63" s="27"/>
    </row>
    <row r="64" spans="7:11" ht="12.75">
      <c r="G64" s="27"/>
      <c r="H64" s="27"/>
      <c r="I64" s="27"/>
      <c r="J64" s="27"/>
      <c r="K64" s="27"/>
    </row>
    <row r="65" spans="7:11" ht="12.75">
      <c r="G65" s="27"/>
      <c r="H65" s="27"/>
      <c r="I65" s="27"/>
      <c r="J65" s="27"/>
      <c r="K65" s="27"/>
    </row>
    <row r="66" spans="7:11" ht="12.75">
      <c r="G66" s="27"/>
      <c r="H66" s="27"/>
      <c r="I66" s="27"/>
      <c r="J66" s="27"/>
      <c r="K66" s="27"/>
    </row>
    <row r="67" spans="7:11" ht="12.75">
      <c r="G67" s="27"/>
      <c r="H67" s="27"/>
      <c r="I67" s="27"/>
      <c r="J67" s="27"/>
      <c r="K67" s="27"/>
    </row>
    <row r="68" spans="7:11" ht="12.75">
      <c r="G68" s="27"/>
      <c r="H68" s="27"/>
      <c r="I68" s="27"/>
      <c r="J68" s="27"/>
      <c r="K68" s="27"/>
    </row>
    <row r="69" spans="7:11" ht="12.75">
      <c r="G69" s="27"/>
      <c r="H69" s="27"/>
      <c r="I69" s="27"/>
      <c r="J69" s="27"/>
      <c r="K69" s="27"/>
    </row>
    <row r="70" spans="7:11" ht="12.75">
      <c r="G70" s="27"/>
      <c r="H70" s="27"/>
      <c r="I70" s="27"/>
      <c r="J70" s="27"/>
      <c r="K70" s="27"/>
    </row>
    <row r="71" spans="7:11" ht="12.75">
      <c r="G71" s="27"/>
      <c r="H71" s="27"/>
      <c r="I71" s="27"/>
      <c r="J71" s="27"/>
      <c r="K71" s="27"/>
    </row>
    <row r="72" spans="7:11" ht="12.75">
      <c r="G72" s="27"/>
      <c r="H72" s="27"/>
      <c r="I72" s="27"/>
      <c r="J72" s="27"/>
      <c r="K72" s="27"/>
    </row>
    <row r="73" spans="7:11" ht="12.75">
      <c r="G73" s="27"/>
      <c r="H73" s="27"/>
      <c r="I73" s="27"/>
      <c r="J73" s="27"/>
      <c r="K73" s="27"/>
    </row>
    <row r="74" spans="7:11" ht="12.75">
      <c r="G74" s="27"/>
      <c r="H74" s="27"/>
      <c r="I74" s="27"/>
      <c r="J74" s="27"/>
      <c r="K74" s="27"/>
    </row>
    <row r="75" spans="7:11" ht="12.75">
      <c r="G75" s="27"/>
      <c r="H75" s="27"/>
      <c r="I75" s="27"/>
      <c r="J75" s="27"/>
      <c r="K75" s="27"/>
    </row>
    <row r="76" spans="7:11" ht="12.75">
      <c r="G76" s="27"/>
      <c r="H76" s="27"/>
      <c r="I76" s="27"/>
      <c r="J76" s="27"/>
      <c r="K76" s="27"/>
    </row>
    <row r="77" spans="7:11" ht="12.75">
      <c r="G77" s="27"/>
      <c r="H77" s="27"/>
      <c r="I77" s="27"/>
      <c r="J77" s="27"/>
      <c r="K77" s="27"/>
    </row>
    <row r="78" spans="7:11" ht="12.75">
      <c r="G78" s="27"/>
      <c r="H78" s="27"/>
      <c r="I78" s="27"/>
      <c r="J78" s="27"/>
      <c r="K78" s="27"/>
    </row>
    <row r="79" spans="7:11" ht="12.75">
      <c r="G79" s="27"/>
      <c r="H79" s="27"/>
      <c r="I79" s="27"/>
      <c r="J79" s="27"/>
      <c r="K79" s="27"/>
    </row>
    <row r="80" spans="7:11" ht="12.75">
      <c r="G80" s="27"/>
      <c r="H80" s="27"/>
      <c r="I80" s="27"/>
      <c r="J80" s="27"/>
      <c r="K80" s="27"/>
    </row>
    <row r="81" spans="7:11" ht="12.75">
      <c r="G81" s="27"/>
      <c r="H81" s="27"/>
      <c r="I81" s="27"/>
      <c r="J81" s="27"/>
      <c r="K81" s="27"/>
    </row>
    <row r="82" spans="7:11" ht="12.75">
      <c r="G82" s="27"/>
      <c r="H82" s="27"/>
      <c r="I82" s="27"/>
      <c r="J82" s="27"/>
      <c r="K82" s="27"/>
    </row>
    <row r="83" spans="7:11" ht="12.75">
      <c r="G83" s="27"/>
      <c r="H83" s="27"/>
      <c r="I83" s="27"/>
      <c r="J83" s="27"/>
      <c r="K83" s="27"/>
    </row>
    <row r="84" spans="7:11" ht="12.75">
      <c r="G84" s="27"/>
      <c r="H84" s="27"/>
      <c r="I84" s="27"/>
      <c r="J84" s="27"/>
      <c r="K84" s="27"/>
    </row>
    <row r="85" spans="7:11" ht="12.75">
      <c r="G85" s="27"/>
      <c r="H85" s="27"/>
      <c r="I85" s="27"/>
      <c r="J85" s="27"/>
      <c r="K85" s="27"/>
    </row>
    <row r="86" spans="7:11" ht="12.75">
      <c r="G86" s="27"/>
      <c r="H86" s="27"/>
      <c r="I86" s="27"/>
      <c r="J86" s="27"/>
      <c r="K86" s="27"/>
    </row>
    <row r="87" spans="7:11" ht="12.75">
      <c r="G87" s="27"/>
      <c r="H87" s="27"/>
      <c r="I87" s="27"/>
      <c r="J87" s="27"/>
      <c r="K87" s="27"/>
    </row>
    <row r="88" spans="7:11" ht="12.75">
      <c r="G88" s="27"/>
      <c r="H88" s="27"/>
      <c r="I88" s="27"/>
      <c r="J88" s="27"/>
      <c r="K88" s="27"/>
    </row>
    <row r="89" spans="7:11" ht="12.75">
      <c r="G89" s="27"/>
      <c r="H89" s="27"/>
      <c r="I89" s="27"/>
      <c r="J89" s="27"/>
      <c r="K89" s="27"/>
    </row>
    <row r="90" spans="7:11" ht="12.75">
      <c r="G90" s="27"/>
      <c r="H90" s="27"/>
      <c r="I90" s="27"/>
      <c r="J90" s="27"/>
      <c r="K90" s="27"/>
    </row>
    <row r="91" spans="7:11" ht="12.75">
      <c r="G91" s="27"/>
      <c r="H91" s="27"/>
      <c r="I91" s="27"/>
      <c r="J91" s="27"/>
      <c r="K91" s="27"/>
    </row>
    <row r="92" spans="7:11" ht="12.75">
      <c r="G92" s="27"/>
      <c r="H92" s="27"/>
      <c r="I92" s="27"/>
      <c r="J92" s="27"/>
      <c r="K92" s="27"/>
    </row>
    <row r="93" spans="7:11" ht="12.75">
      <c r="G93" s="27"/>
      <c r="H93" s="27"/>
      <c r="I93" s="27"/>
      <c r="J93" s="27"/>
      <c r="K93" s="27"/>
    </row>
    <row r="94" spans="7:11" ht="12.75">
      <c r="G94" s="27"/>
      <c r="H94" s="27"/>
      <c r="I94" s="27"/>
      <c r="J94" s="27"/>
      <c r="K94" s="27"/>
    </row>
    <row r="95" spans="7:11" ht="12.75">
      <c r="G95" s="27"/>
      <c r="H95" s="27"/>
      <c r="I95" s="27"/>
      <c r="J95" s="27"/>
      <c r="K95" s="27"/>
    </row>
    <row r="96" spans="7:11" ht="12.75">
      <c r="G96" s="27"/>
      <c r="H96" s="27"/>
      <c r="I96" s="27"/>
      <c r="J96" s="27"/>
      <c r="K96" s="27"/>
    </row>
    <row r="97" spans="7:11" ht="12.75">
      <c r="G97" s="27"/>
      <c r="H97" s="27"/>
      <c r="I97" s="27"/>
      <c r="J97" s="27"/>
      <c r="K97" s="27"/>
    </row>
    <row r="98" spans="7:11" ht="12.75">
      <c r="G98" s="27"/>
      <c r="H98" s="27"/>
      <c r="I98" s="27"/>
      <c r="J98" s="27"/>
      <c r="K98" s="27"/>
    </row>
    <row r="99" spans="7:11" ht="12.75">
      <c r="G99" s="27"/>
      <c r="H99" s="27"/>
      <c r="I99" s="27"/>
      <c r="J99" s="27"/>
      <c r="K99" s="27"/>
    </row>
    <row r="100" spans="7:11" ht="12.75">
      <c r="G100" s="27"/>
      <c r="H100" s="27"/>
      <c r="I100" s="27"/>
      <c r="J100" s="27"/>
      <c r="K100" s="27"/>
    </row>
    <row r="101" spans="7:11" ht="12.75">
      <c r="G101" s="27"/>
      <c r="H101" s="27"/>
      <c r="I101" s="27"/>
      <c r="J101" s="27"/>
      <c r="K101" s="27"/>
    </row>
    <row r="102" spans="7:11" ht="12.75">
      <c r="G102" s="27"/>
      <c r="H102" s="27"/>
      <c r="I102" s="27"/>
      <c r="J102" s="27"/>
      <c r="K102" s="27"/>
    </row>
    <row r="103" spans="7:11" ht="12.75">
      <c r="G103" s="27"/>
      <c r="H103" s="27"/>
      <c r="I103" s="27"/>
      <c r="J103" s="27"/>
      <c r="K103" s="27"/>
    </row>
    <row r="104" spans="7:11" ht="12.75">
      <c r="G104" s="27"/>
      <c r="H104" s="27"/>
      <c r="I104" s="27"/>
      <c r="J104" s="27"/>
      <c r="K104" s="27"/>
    </row>
    <row r="105" spans="7:11" ht="12.75">
      <c r="G105" s="27"/>
      <c r="H105" s="27"/>
      <c r="I105" s="27"/>
      <c r="J105" s="27"/>
      <c r="K105" s="27"/>
    </row>
    <row r="106" spans="7:11" ht="12.75">
      <c r="G106" s="27"/>
      <c r="H106" s="27"/>
      <c r="I106" s="27"/>
      <c r="J106" s="27"/>
      <c r="K106" s="27"/>
    </row>
    <row r="107" spans="7:11" ht="12.75">
      <c r="G107" s="27"/>
      <c r="H107" s="27"/>
      <c r="I107" s="27"/>
      <c r="J107" s="27"/>
      <c r="K107" s="27"/>
    </row>
    <row r="108" spans="7:11" ht="12.75">
      <c r="G108" s="27"/>
      <c r="H108" s="27"/>
      <c r="I108" s="27"/>
      <c r="J108" s="27"/>
      <c r="K108" s="27"/>
    </row>
    <row r="109" spans="7:11" ht="12.75">
      <c r="G109" s="27"/>
      <c r="H109" s="27"/>
      <c r="I109" s="27"/>
      <c r="J109" s="27"/>
      <c r="K109" s="27"/>
    </row>
    <row r="110" spans="7:11" ht="12.75">
      <c r="G110" s="27"/>
      <c r="H110" s="27"/>
      <c r="I110" s="27"/>
      <c r="J110" s="27"/>
      <c r="K110" s="27"/>
    </row>
    <row r="111" spans="7:11" ht="12.75">
      <c r="G111" s="27"/>
      <c r="H111" s="27"/>
      <c r="I111" s="27"/>
      <c r="J111" s="27"/>
      <c r="K111" s="27"/>
    </row>
    <row r="112" spans="7:11" ht="12.75">
      <c r="G112" s="27"/>
      <c r="H112" s="27"/>
      <c r="I112" s="27"/>
      <c r="J112" s="27"/>
      <c r="K112" s="27"/>
    </row>
    <row r="113" spans="7:11" ht="12.75">
      <c r="G113" s="27"/>
      <c r="H113" s="27"/>
      <c r="I113" s="27"/>
      <c r="J113" s="27"/>
      <c r="K113" s="27"/>
    </row>
    <row r="114" spans="7:11" ht="12.75">
      <c r="G114" s="27"/>
      <c r="H114" s="27"/>
      <c r="I114" s="27"/>
      <c r="J114" s="27"/>
      <c r="K114" s="27"/>
    </row>
    <row r="115" spans="7:11" ht="12.75">
      <c r="G115" s="27"/>
      <c r="H115" s="27"/>
      <c r="I115" s="27"/>
      <c r="J115" s="27"/>
      <c r="K115" s="27"/>
    </row>
    <row r="116" spans="7:11" ht="12.75">
      <c r="G116" s="27"/>
      <c r="H116" s="27"/>
      <c r="I116" s="27"/>
      <c r="J116" s="27"/>
      <c r="K116" s="27"/>
    </row>
    <row r="117" spans="7:11" ht="12.75">
      <c r="G117" s="27"/>
      <c r="H117" s="27"/>
      <c r="I117" s="27"/>
      <c r="J117" s="27"/>
      <c r="K117" s="27"/>
    </row>
    <row r="118" spans="7:11" ht="12.75">
      <c r="G118" s="27"/>
      <c r="H118" s="27"/>
      <c r="I118" s="27"/>
      <c r="J118" s="27"/>
      <c r="K118" s="27"/>
    </row>
    <row r="119" spans="7:11" ht="12.75">
      <c r="G119" s="27"/>
      <c r="H119" s="27"/>
      <c r="I119" s="27"/>
      <c r="J119" s="27"/>
      <c r="K119" s="27"/>
    </row>
    <row r="120" spans="7:11" ht="12.75">
      <c r="G120" s="27"/>
      <c r="H120" s="27"/>
      <c r="I120" s="27"/>
      <c r="J120" s="27"/>
      <c r="K120" s="27"/>
    </row>
    <row r="121" spans="7:11" ht="12.75">
      <c r="G121" s="27"/>
      <c r="H121" s="27"/>
      <c r="I121" s="27"/>
      <c r="J121" s="27"/>
      <c r="K121" s="27"/>
    </row>
    <row r="122" spans="7:11" ht="12.75">
      <c r="G122" s="27"/>
      <c r="H122" s="27"/>
      <c r="I122" s="27"/>
      <c r="J122" s="27"/>
      <c r="K122" s="27"/>
    </row>
    <row r="123" spans="7:11" ht="12.75">
      <c r="G123" s="27"/>
      <c r="H123" s="27"/>
      <c r="I123" s="27"/>
      <c r="J123" s="27"/>
      <c r="K123" s="27"/>
    </row>
    <row r="124" spans="7:11" ht="12.75">
      <c r="G124" s="27"/>
      <c r="H124" s="27"/>
      <c r="I124" s="27"/>
      <c r="J124" s="27"/>
      <c r="K124" s="27"/>
    </row>
    <row r="125" spans="7:11" ht="12.75">
      <c r="G125" s="27"/>
      <c r="H125" s="27"/>
      <c r="I125" s="27"/>
      <c r="J125" s="27"/>
      <c r="K125" s="27"/>
    </row>
    <row r="126" spans="7:11" ht="12.75">
      <c r="G126" s="27"/>
      <c r="H126" s="27"/>
      <c r="I126" s="27"/>
      <c r="J126" s="27"/>
      <c r="K126" s="27"/>
    </row>
    <row r="127" spans="7:11" ht="12.75">
      <c r="G127" s="27"/>
      <c r="H127" s="27"/>
      <c r="I127" s="27"/>
      <c r="J127" s="27"/>
      <c r="K127" s="27"/>
    </row>
    <row r="128" spans="7:11" ht="12.75">
      <c r="G128" s="27"/>
      <c r="H128" s="27"/>
      <c r="I128" s="27"/>
      <c r="J128" s="27"/>
      <c r="K128" s="27"/>
    </row>
    <row r="129" spans="7:11" ht="12.75">
      <c r="G129" s="27"/>
      <c r="H129" s="27"/>
      <c r="I129" s="27"/>
      <c r="J129" s="27"/>
      <c r="K129" s="27"/>
    </row>
    <row r="130" spans="7:11" ht="12.75">
      <c r="G130" s="27"/>
      <c r="H130" s="27"/>
      <c r="I130" s="27"/>
      <c r="J130" s="27"/>
      <c r="K130" s="27"/>
    </row>
    <row r="131" spans="7:11" ht="12.75">
      <c r="G131" s="27"/>
      <c r="H131" s="27"/>
      <c r="I131" s="27"/>
      <c r="J131" s="27"/>
      <c r="K131" s="27"/>
    </row>
    <row r="132" spans="7:11" ht="12.75">
      <c r="G132" s="27"/>
      <c r="H132" s="27"/>
      <c r="I132" s="27"/>
      <c r="J132" s="27"/>
      <c r="K132" s="27"/>
    </row>
    <row r="133" spans="7:11" ht="12.75">
      <c r="G133" s="27"/>
      <c r="H133" s="27"/>
      <c r="I133" s="27"/>
      <c r="J133" s="27"/>
      <c r="K133" s="27"/>
    </row>
    <row r="134" spans="7:11" ht="12.75">
      <c r="G134" s="27"/>
      <c r="H134" s="27"/>
      <c r="I134" s="27"/>
      <c r="J134" s="27"/>
      <c r="K134" s="27"/>
    </row>
    <row r="135" spans="7:11" ht="12.75">
      <c r="G135" s="27"/>
      <c r="H135" s="27"/>
      <c r="I135" s="27"/>
      <c r="J135" s="27"/>
      <c r="K135" s="27"/>
    </row>
    <row r="136" spans="7:11" ht="12.75">
      <c r="G136" s="27"/>
      <c r="H136" s="27"/>
      <c r="I136" s="27"/>
      <c r="J136" s="27"/>
      <c r="K136" s="27"/>
    </row>
    <row r="137" spans="7:11" ht="12.75">
      <c r="G137" s="27"/>
      <c r="H137" s="27"/>
      <c r="I137" s="27"/>
      <c r="J137" s="27"/>
      <c r="K137" s="27"/>
    </row>
    <row r="138" spans="7:11" ht="12.75">
      <c r="G138" s="27"/>
      <c r="H138" s="27"/>
      <c r="I138" s="27"/>
      <c r="J138" s="27"/>
      <c r="K138" s="27"/>
    </row>
    <row r="139" spans="7:11" ht="12.75">
      <c r="G139" s="27"/>
      <c r="H139" s="27"/>
      <c r="I139" s="27"/>
      <c r="J139" s="27"/>
      <c r="K139" s="27"/>
    </row>
    <row r="140" spans="7:11" ht="12.75">
      <c r="G140" s="27"/>
      <c r="H140" s="27"/>
      <c r="I140" s="27"/>
      <c r="J140" s="27"/>
      <c r="K140" s="27"/>
    </row>
    <row r="141" spans="7:11" ht="12.75">
      <c r="G141" s="27"/>
      <c r="H141" s="27"/>
      <c r="I141" s="27"/>
      <c r="J141" s="27"/>
      <c r="K141" s="27"/>
    </row>
    <row r="142" spans="7:11" ht="12.75">
      <c r="G142" s="27"/>
      <c r="H142" s="27"/>
      <c r="I142" s="27"/>
      <c r="J142" s="27"/>
      <c r="K142" s="27"/>
    </row>
    <row r="143" spans="7:11" ht="12.75">
      <c r="G143" s="27"/>
      <c r="H143" s="27"/>
      <c r="I143" s="27"/>
      <c r="J143" s="27"/>
      <c r="K143" s="27"/>
    </row>
    <row r="144" spans="7:11" ht="12.75">
      <c r="G144" s="27"/>
      <c r="H144" s="27"/>
      <c r="I144" s="27"/>
      <c r="J144" s="27"/>
      <c r="K144" s="27"/>
    </row>
    <row r="145" spans="7:11" ht="12.75">
      <c r="G145" s="27"/>
      <c r="H145" s="27"/>
      <c r="I145" s="27"/>
      <c r="J145" s="27"/>
      <c r="K145" s="27"/>
    </row>
    <row r="146" spans="7:11" ht="12.75">
      <c r="G146" s="27"/>
      <c r="H146" s="27"/>
      <c r="I146" s="27"/>
      <c r="J146" s="27"/>
      <c r="K146" s="27"/>
    </row>
    <row r="147" spans="7:11" ht="12.75">
      <c r="G147" s="27"/>
      <c r="H147" s="27"/>
      <c r="I147" s="27"/>
      <c r="J147" s="27"/>
      <c r="K147" s="27"/>
    </row>
    <row r="148" spans="7:11" ht="12.75">
      <c r="G148" s="27"/>
      <c r="H148" s="27"/>
      <c r="I148" s="27"/>
      <c r="J148" s="27"/>
      <c r="K148" s="27"/>
    </row>
    <row r="149" spans="7:11" ht="12.75">
      <c r="G149" s="27"/>
      <c r="H149" s="27"/>
      <c r="I149" s="27"/>
      <c r="J149" s="27"/>
      <c r="K149" s="27"/>
    </row>
    <row r="150" spans="7:11" ht="12.75">
      <c r="G150" s="27"/>
      <c r="H150" s="27"/>
      <c r="I150" s="27"/>
      <c r="J150" s="27"/>
      <c r="K150" s="27"/>
    </row>
    <row r="151" spans="7:11" ht="12.75">
      <c r="G151" s="27"/>
      <c r="H151" s="27"/>
      <c r="I151" s="27"/>
      <c r="J151" s="27"/>
      <c r="K151" s="27"/>
    </row>
    <row r="152" spans="7:11" ht="12.75">
      <c r="G152" s="27"/>
      <c r="H152" s="27"/>
      <c r="I152" s="27"/>
      <c r="J152" s="27"/>
      <c r="K152" s="27"/>
    </row>
    <row r="153" spans="7:11" ht="12.75">
      <c r="G153" s="27"/>
      <c r="H153" s="27"/>
      <c r="I153" s="27"/>
      <c r="J153" s="27"/>
      <c r="K153" s="27"/>
    </row>
    <row r="154" spans="7:11" ht="12.75">
      <c r="G154" s="27"/>
      <c r="H154" s="27"/>
      <c r="I154" s="27"/>
      <c r="J154" s="27"/>
      <c r="K154" s="27"/>
    </row>
    <row r="155" spans="7:11" ht="12.75">
      <c r="G155" s="27"/>
      <c r="H155" s="27"/>
      <c r="I155" s="27"/>
      <c r="J155" s="27"/>
      <c r="K155" s="27"/>
    </row>
    <row r="156" spans="7:11" ht="12.75">
      <c r="G156" s="27"/>
      <c r="H156" s="27"/>
      <c r="I156" s="27"/>
      <c r="J156" s="27"/>
      <c r="K156" s="27"/>
    </row>
    <row r="157" spans="7:11" ht="12.75">
      <c r="G157" s="27"/>
      <c r="H157" s="27"/>
      <c r="I157" s="27"/>
      <c r="J157" s="27"/>
      <c r="K157" s="27"/>
    </row>
    <row r="158" spans="7:11" ht="12.75">
      <c r="G158" s="27"/>
      <c r="H158" s="27"/>
      <c r="I158" s="27"/>
      <c r="J158" s="27"/>
      <c r="K158" s="27"/>
    </row>
    <row r="159" spans="7:11" ht="12.75">
      <c r="G159" s="27"/>
      <c r="H159" s="27"/>
      <c r="I159" s="27"/>
      <c r="J159" s="27"/>
      <c r="K159" s="27"/>
    </row>
    <row r="160" spans="7:11" ht="12.75">
      <c r="G160" s="27"/>
      <c r="H160" s="27"/>
      <c r="I160" s="27"/>
      <c r="J160" s="27"/>
      <c r="K160" s="27"/>
    </row>
    <row r="161" spans="7:11" ht="12.75">
      <c r="G161" s="27"/>
      <c r="H161" s="27"/>
      <c r="I161" s="27"/>
      <c r="J161" s="27"/>
      <c r="K161" s="27"/>
    </row>
    <row r="162" spans="7:11" ht="12.75">
      <c r="G162" s="27"/>
      <c r="H162" s="27"/>
      <c r="I162" s="27"/>
      <c r="J162" s="27"/>
      <c r="K162" s="27"/>
    </row>
    <row r="163" spans="7:11" ht="12.75">
      <c r="G163" s="27"/>
      <c r="H163" s="27"/>
      <c r="I163" s="27"/>
      <c r="J163" s="27"/>
      <c r="K163" s="27"/>
    </row>
    <row r="164" spans="7:11" ht="12.75">
      <c r="G164" s="27"/>
      <c r="H164" s="27"/>
      <c r="I164" s="27"/>
      <c r="J164" s="27"/>
      <c r="K164" s="27"/>
    </row>
    <row r="165" spans="7:11" ht="12.75">
      <c r="G165" s="27"/>
      <c r="H165" s="27"/>
      <c r="I165" s="27"/>
      <c r="J165" s="27"/>
      <c r="K165" s="27"/>
    </row>
    <row r="166" spans="7:11" ht="12.75">
      <c r="G166" s="27"/>
      <c r="H166" s="27"/>
      <c r="I166" s="27"/>
      <c r="J166" s="27"/>
      <c r="K166" s="27"/>
    </row>
    <row r="167" spans="7:11" ht="12.75">
      <c r="G167" s="27"/>
      <c r="H167" s="27"/>
      <c r="I167" s="27"/>
      <c r="J167" s="27"/>
      <c r="K167" s="27"/>
    </row>
    <row r="168" spans="7:11" ht="12.75">
      <c r="G168" s="27"/>
      <c r="H168" s="27"/>
      <c r="I168" s="27"/>
      <c r="J168" s="27"/>
      <c r="K168" s="27"/>
    </row>
    <row r="169" spans="7:11" ht="12.75">
      <c r="G169" s="27"/>
      <c r="H169" s="27"/>
      <c r="I169" s="27"/>
      <c r="J169" s="27"/>
      <c r="K169" s="27"/>
    </row>
    <row r="170" spans="7:11" ht="12.75">
      <c r="G170" s="27"/>
      <c r="H170" s="27"/>
      <c r="I170" s="27"/>
      <c r="J170" s="27"/>
      <c r="K170" s="27"/>
    </row>
    <row r="171" spans="7:11" ht="12.75">
      <c r="G171" s="27"/>
      <c r="H171" s="27"/>
      <c r="I171" s="27"/>
      <c r="J171" s="27"/>
      <c r="K171" s="27"/>
    </row>
    <row r="172" spans="7:11" ht="12.75">
      <c r="G172" s="27"/>
      <c r="H172" s="27"/>
      <c r="I172" s="27"/>
      <c r="J172" s="27"/>
      <c r="K172" s="27"/>
    </row>
    <row r="173" spans="7:11" ht="12.75">
      <c r="G173" s="27"/>
      <c r="H173" s="27"/>
      <c r="I173" s="27"/>
      <c r="J173" s="27"/>
      <c r="K173" s="27"/>
    </row>
    <row r="174" spans="7:11" ht="12.75">
      <c r="G174" s="27"/>
      <c r="H174" s="27"/>
      <c r="I174" s="27"/>
      <c r="J174" s="27"/>
      <c r="K174" s="27"/>
    </row>
    <row r="175" spans="7:11" ht="12.75">
      <c r="G175" s="27"/>
      <c r="H175" s="27"/>
      <c r="I175" s="27"/>
      <c r="J175" s="27"/>
      <c r="K175" s="27"/>
    </row>
    <row r="176" spans="7:11" ht="12.75">
      <c r="G176" s="27"/>
      <c r="H176" s="27"/>
      <c r="I176" s="27"/>
      <c r="J176" s="27"/>
      <c r="K176" s="27"/>
    </row>
    <row r="177" spans="7:11" ht="12.75">
      <c r="G177" s="27"/>
      <c r="H177" s="27"/>
      <c r="I177" s="27"/>
      <c r="J177" s="27"/>
      <c r="K177" s="27"/>
    </row>
    <row r="178" spans="7:11" ht="12.75">
      <c r="G178" s="27"/>
      <c r="H178" s="27"/>
      <c r="I178" s="27"/>
      <c r="J178" s="27"/>
      <c r="K178" s="27"/>
    </row>
    <row r="179" spans="7:11" ht="12.75">
      <c r="G179" s="27"/>
      <c r="H179" s="27"/>
      <c r="I179" s="27"/>
      <c r="J179" s="27"/>
      <c r="K179" s="27"/>
    </row>
    <row r="180" spans="7:11" ht="12.75">
      <c r="G180" s="27"/>
      <c r="H180" s="27"/>
      <c r="I180" s="27"/>
      <c r="J180" s="27"/>
      <c r="K180" s="27"/>
    </row>
    <row r="181" spans="7:11" ht="12.75">
      <c r="G181" s="27"/>
      <c r="H181" s="27"/>
      <c r="I181" s="27"/>
      <c r="J181" s="27"/>
      <c r="K181" s="27"/>
    </row>
    <row r="182" spans="7:11" ht="12.75">
      <c r="G182" s="27"/>
      <c r="H182" s="27"/>
      <c r="I182" s="27"/>
      <c r="J182" s="27"/>
      <c r="K182" s="27"/>
    </row>
    <row r="183" spans="7:11" ht="12.75">
      <c r="G183" s="27"/>
      <c r="H183" s="27"/>
      <c r="I183" s="27"/>
      <c r="J183" s="27"/>
      <c r="K183" s="27"/>
    </row>
    <row r="184" spans="7:11" ht="12.75">
      <c r="G184" s="27"/>
      <c r="H184" s="27"/>
      <c r="I184" s="27"/>
      <c r="J184" s="27"/>
      <c r="K184" s="27"/>
    </row>
    <row r="185" spans="7:11" ht="12.75">
      <c r="G185" s="27"/>
      <c r="H185" s="27"/>
      <c r="I185" s="27"/>
      <c r="J185" s="27"/>
      <c r="K185" s="27"/>
    </row>
    <row r="186" spans="7:11" ht="12.75">
      <c r="G186" s="27"/>
      <c r="H186" s="27"/>
      <c r="I186" s="27"/>
      <c r="J186" s="27"/>
      <c r="K186" s="27"/>
    </row>
    <row r="187" spans="7:11" ht="12.75">
      <c r="G187" s="27"/>
      <c r="H187" s="27"/>
      <c r="I187" s="27"/>
      <c r="J187" s="27"/>
      <c r="K187" s="27"/>
    </row>
    <row r="188" spans="7:11" ht="12.75">
      <c r="G188" s="27"/>
      <c r="H188" s="27"/>
      <c r="I188" s="27"/>
      <c r="J188" s="27"/>
      <c r="K188" s="27"/>
    </row>
    <row r="189" spans="7:11" ht="12.75">
      <c r="G189" s="27"/>
      <c r="H189" s="27"/>
      <c r="I189" s="27"/>
      <c r="J189" s="27"/>
      <c r="K189" s="27"/>
    </row>
    <row r="190" spans="7:11" ht="12.75">
      <c r="G190" s="27"/>
      <c r="H190" s="27"/>
      <c r="I190" s="27"/>
      <c r="J190" s="27"/>
      <c r="K190" s="27"/>
    </row>
    <row r="191" spans="7:11" ht="12.75">
      <c r="G191" s="27"/>
      <c r="H191" s="27"/>
      <c r="I191" s="27"/>
      <c r="J191" s="27"/>
      <c r="K191" s="27"/>
    </row>
    <row r="192" spans="7:11" ht="12.75">
      <c r="G192" s="27"/>
      <c r="H192" s="27"/>
      <c r="I192" s="27"/>
      <c r="J192" s="27"/>
      <c r="K192" s="27"/>
    </row>
    <row r="193" spans="7:11" ht="12.75">
      <c r="G193" s="27"/>
      <c r="H193" s="27"/>
      <c r="I193" s="27"/>
      <c r="J193" s="27"/>
      <c r="K193" s="27"/>
    </row>
    <row r="194" spans="7:11" ht="12.75">
      <c r="G194" s="27"/>
      <c r="H194" s="27"/>
      <c r="I194" s="27"/>
      <c r="J194" s="27"/>
      <c r="K194" s="27"/>
    </row>
    <row r="195" spans="7:11" ht="12.75">
      <c r="G195" s="27"/>
      <c r="H195" s="27"/>
      <c r="I195" s="27"/>
      <c r="J195" s="27"/>
      <c r="K195" s="27"/>
    </row>
    <row r="196" spans="7:11" ht="12.75">
      <c r="G196" s="27"/>
      <c r="H196" s="27"/>
      <c r="I196" s="27"/>
      <c r="J196" s="27"/>
      <c r="K196" s="27"/>
    </row>
    <row r="197" spans="7:11" ht="12.75">
      <c r="G197" s="27"/>
      <c r="H197" s="27"/>
      <c r="I197" s="27"/>
      <c r="J197" s="27"/>
      <c r="K197" s="27"/>
    </row>
    <row r="198" spans="7:11" ht="12.75">
      <c r="G198" s="27"/>
      <c r="H198" s="27"/>
      <c r="I198" s="27"/>
      <c r="J198" s="27"/>
      <c r="K198" s="27"/>
    </row>
    <row r="199" spans="7:11" ht="12.75">
      <c r="G199" s="27"/>
      <c r="H199" s="27"/>
      <c r="I199" s="27"/>
      <c r="J199" s="27"/>
      <c r="K199" s="27"/>
    </row>
    <row r="200" spans="7:11" ht="12.75">
      <c r="G200" s="27"/>
      <c r="H200" s="27"/>
      <c r="I200" s="27"/>
      <c r="J200" s="27"/>
      <c r="K200" s="27"/>
    </row>
    <row r="201" spans="7:11" ht="12.75">
      <c r="G201" s="27"/>
      <c r="H201" s="27"/>
      <c r="I201" s="27"/>
      <c r="J201" s="27"/>
      <c r="K201" s="27"/>
    </row>
    <row r="202" spans="7:11" ht="12.75">
      <c r="G202" s="27"/>
      <c r="H202" s="27"/>
      <c r="I202" s="27"/>
      <c r="J202" s="27"/>
      <c r="K202" s="27"/>
    </row>
    <row r="203" spans="7:11" ht="12.75">
      <c r="G203" s="27"/>
      <c r="H203" s="27"/>
      <c r="I203" s="27"/>
      <c r="J203" s="27"/>
      <c r="K203" s="27"/>
    </row>
    <row r="204" spans="7:11" ht="12.75">
      <c r="G204" s="27"/>
      <c r="H204" s="27"/>
      <c r="I204" s="27"/>
      <c r="J204" s="27"/>
      <c r="K204" s="27"/>
    </row>
    <row r="205" spans="7:11" ht="12.75">
      <c r="G205" s="27"/>
      <c r="H205" s="27"/>
      <c r="I205" s="27"/>
      <c r="J205" s="27"/>
      <c r="K205" s="27"/>
    </row>
    <row r="206" spans="7:11" ht="12.75">
      <c r="G206" s="27"/>
      <c r="H206" s="27"/>
      <c r="I206" s="27"/>
      <c r="J206" s="27"/>
      <c r="K206" s="27"/>
    </row>
    <row r="207" spans="7:11" ht="12.75">
      <c r="G207" s="27"/>
      <c r="H207" s="27"/>
      <c r="I207" s="27"/>
      <c r="J207" s="27"/>
      <c r="K207" s="27"/>
    </row>
    <row r="208" spans="7:11" ht="12.75">
      <c r="G208" s="27"/>
      <c r="H208" s="27"/>
      <c r="I208" s="27"/>
      <c r="J208" s="27"/>
      <c r="K208" s="27"/>
    </row>
    <row r="209" spans="7:11" ht="12.75">
      <c r="G209" s="27"/>
      <c r="H209" s="27"/>
      <c r="I209" s="27"/>
      <c r="J209" s="27"/>
      <c r="K209" s="27"/>
    </row>
    <row r="210" spans="7:11" ht="12.75">
      <c r="G210" s="27"/>
      <c r="H210" s="27"/>
      <c r="I210" s="27"/>
      <c r="J210" s="27"/>
      <c r="K210" s="27"/>
    </row>
    <row r="211" spans="7:11" ht="12.75">
      <c r="G211" s="27"/>
      <c r="H211" s="27"/>
      <c r="I211" s="27"/>
      <c r="J211" s="27"/>
      <c r="K211" s="27"/>
    </row>
    <row r="212" spans="7:11" ht="12.75">
      <c r="G212" s="27"/>
      <c r="H212" s="27"/>
      <c r="I212" s="27"/>
      <c r="J212" s="27"/>
      <c r="K212" s="27"/>
    </row>
    <row r="213" spans="7:11" ht="12.75">
      <c r="G213" s="27"/>
      <c r="H213" s="27"/>
      <c r="I213" s="27"/>
      <c r="J213" s="27"/>
      <c r="K213" s="27"/>
    </row>
    <row r="214" spans="7:11" ht="12.75">
      <c r="G214" s="27"/>
      <c r="H214" s="27"/>
      <c r="I214" s="27"/>
      <c r="J214" s="27"/>
      <c r="K214" s="27"/>
    </row>
    <row r="215" spans="7:11" ht="12.75">
      <c r="G215" s="27"/>
      <c r="H215" s="27"/>
      <c r="I215" s="27"/>
      <c r="J215" s="27"/>
      <c r="K215" s="27"/>
    </row>
    <row r="216" spans="7:11" ht="12.75">
      <c r="G216" s="27"/>
      <c r="H216" s="27"/>
      <c r="I216" s="27"/>
      <c r="J216" s="27"/>
      <c r="K216" s="27"/>
    </row>
    <row r="217" spans="7:11" ht="12.75">
      <c r="G217" s="27"/>
      <c r="H217" s="27"/>
      <c r="I217" s="27"/>
      <c r="J217" s="27"/>
      <c r="K217" s="27"/>
    </row>
    <row r="218" spans="7:11" ht="12.75">
      <c r="G218" s="27"/>
      <c r="H218" s="27"/>
      <c r="I218" s="27"/>
      <c r="J218" s="27"/>
      <c r="K218" s="27"/>
    </row>
    <row r="219" spans="7:11" ht="12.75">
      <c r="G219" s="27"/>
      <c r="H219" s="27"/>
      <c r="I219" s="27"/>
      <c r="J219" s="27"/>
      <c r="K219" s="27"/>
    </row>
    <row r="220" spans="7:11" ht="12.75">
      <c r="G220" s="27"/>
      <c r="H220" s="27"/>
      <c r="I220" s="27"/>
      <c r="J220" s="27"/>
      <c r="K220" s="27"/>
    </row>
    <row r="221" spans="7:11" ht="12.75">
      <c r="G221" s="27"/>
      <c r="H221" s="27"/>
      <c r="I221" s="27"/>
      <c r="J221" s="27"/>
      <c r="K221" s="27"/>
    </row>
    <row r="222" spans="7:11" ht="12.75">
      <c r="G222" s="27"/>
      <c r="H222" s="27"/>
      <c r="I222" s="27"/>
      <c r="J222" s="27"/>
      <c r="K222" s="27"/>
    </row>
    <row r="223" spans="7:11" ht="12.75">
      <c r="G223" s="27"/>
      <c r="H223" s="27"/>
      <c r="I223" s="27"/>
      <c r="J223" s="27"/>
      <c r="K223" s="27"/>
    </row>
    <row r="224" spans="7:11" ht="12.75">
      <c r="G224" s="27"/>
      <c r="H224" s="27"/>
      <c r="I224" s="27"/>
      <c r="J224" s="27"/>
      <c r="K224" s="27"/>
    </row>
    <row r="225" spans="7:11" ht="12.75">
      <c r="G225" s="27"/>
      <c r="H225" s="27"/>
      <c r="I225" s="27"/>
      <c r="J225" s="27"/>
      <c r="K225" s="27"/>
    </row>
    <row r="226" spans="7:11" ht="12.75">
      <c r="G226" s="27"/>
      <c r="H226" s="27"/>
      <c r="I226" s="27"/>
      <c r="J226" s="27"/>
      <c r="K226" s="27"/>
    </row>
    <row r="227" spans="7:11" ht="12.75">
      <c r="G227" s="27"/>
      <c r="H227" s="27"/>
      <c r="I227" s="27"/>
      <c r="J227" s="27"/>
      <c r="K227" s="27"/>
    </row>
    <row r="228" spans="7:11" ht="12.75">
      <c r="G228" s="27"/>
      <c r="H228" s="27"/>
      <c r="I228" s="27"/>
      <c r="J228" s="27"/>
      <c r="K228" s="27"/>
    </row>
    <row r="229" spans="7:11" ht="12.75">
      <c r="G229" s="27"/>
      <c r="H229" s="27"/>
      <c r="I229" s="27"/>
      <c r="J229" s="27"/>
      <c r="K229" s="27"/>
    </row>
    <row r="230" spans="7:11" ht="12.75">
      <c r="G230" s="27"/>
      <c r="H230" s="27"/>
      <c r="I230" s="27"/>
      <c r="J230" s="27"/>
      <c r="K230" s="27"/>
    </row>
    <row r="231" spans="7:11" ht="12.75">
      <c r="G231" s="27"/>
      <c r="H231" s="27"/>
      <c r="I231" s="27"/>
      <c r="J231" s="27"/>
      <c r="K231" s="27"/>
    </row>
    <row r="232" spans="7:11" ht="12.75">
      <c r="G232" s="27"/>
      <c r="H232" s="27"/>
      <c r="I232" s="27"/>
      <c r="J232" s="27"/>
      <c r="K232" s="27"/>
    </row>
    <row r="233" spans="7:11" ht="12.75">
      <c r="G233" s="27"/>
      <c r="H233" s="27"/>
      <c r="I233" s="27"/>
      <c r="J233" s="27"/>
      <c r="K233" s="27"/>
    </row>
    <row r="234" spans="7:11" ht="12.75">
      <c r="G234" s="27"/>
      <c r="H234" s="27"/>
      <c r="I234" s="27"/>
      <c r="J234" s="27"/>
      <c r="K234" s="27"/>
    </row>
    <row r="235" spans="7:11" ht="12.75">
      <c r="G235" s="27"/>
      <c r="H235" s="27"/>
      <c r="I235" s="27"/>
      <c r="J235" s="27"/>
      <c r="K235" s="27"/>
    </row>
    <row r="236" spans="7:11" ht="12.75">
      <c r="G236" s="27"/>
      <c r="H236" s="27"/>
      <c r="I236" s="27"/>
      <c r="J236" s="27"/>
      <c r="K236" s="27"/>
    </row>
    <row r="237" spans="7:11" ht="12.75">
      <c r="G237" s="27"/>
      <c r="H237" s="27"/>
      <c r="I237" s="27"/>
      <c r="J237" s="27"/>
      <c r="K237" s="27"/>
    </row>
    <row r="238" spans="7:11" ht="12.75">
      <c r="G238" s="27"/>
      <c r="H238" s="27"/>
      <c r="I238" s="27"/>
      <c r="J238" s="27"/>
      <c r="K238" s="27"/>
    </row>
    <row r="239" spans="7:11" ht="12.75">
      <c r="G239" s="27"/>
      <c r="H239" s="27"/>
      <c r="I239" s="27"/>
      <c r="J239" s="27"/>
      <c r="K239" s="27"/>
    </row>
    <row r="240" spans="7:11" ht="12.75">
      <c r="G240" s="27"/>
      <c r="H240" s="27"/>
      <c r="I240" s="27"/>
      <c r="J240" s="27"/>
      <c r="K240" s="27"/>
    </row>
    <row r="241" spans="7:11" ht="12.75">
      <c r="G241" s="27"/>
      <c r="H241" s="27"/>
      <c r="I241" s="27"/>
      <c r="J241" s="27"/>
      <c r="K241" s="27"/>
    </row>
    <row r="242" spans="7:11" ht="12.75">
      <c r="G242" s="27"/>
      <c r="H242" s="27"/>
      <c r="I242" s="27"/>
      <c r="J242" s="27"/>
      <c r="K242" s="27"/>
    </row>
    <row r="243" spans="7:11" ht="12.75">
      <c r="G243" s="27"/>
      <c r="H243" s="27"/>
      <c r="I243" s="27"/>
      <c r="J243" s="27"/>
      <c r="K243" s="27"/>
    </row>
    <row r="244" spans="7:11" ht="12.75">
      <c r="G244" s="27"/>
      <c r="H244" s="27"/>
      <c r="I244" s="27"/>
      <c r="J244" s="27"/>
      <c r="K244" s="27"/>
    </row>
    <row r="245" spans="7:11" ht="12.75">
      <c r="G245" s="27"/>
      <c r="H245" s="27"/>
      <c r="I245" s="27"/>
      <c r="J245" s="27"/>
      <c r="K245" s="27"/>
    </row>
    <row r="246" spans="7:11" ht="12.75">
      <c r="G246" s="27"/>
      <c r="H246" s="27"/>
      <c r="I246" s="27"/>
      <c r="J246" s="27"/>
      <c r="K246" s="27"/>
    </row>
    <row r="247" spans="7:11" ht="12.75">
      <c r="G247" s="27"/>
      <c r="H247" s="27"/>
      <c r="I247" s="27"/>
      <c r="J247" s="27"/>
      <c r="K247" s="27"/>
    </row>
    <row r="248" spans="7:11" ht="12.75">
      <c r="G248" s="27"/>
      <c r="H248" s="27"/>
      <c r="I248" s="27"/>
      <c r="J248" s="27"/>
      <c r="K248" s="27"/>
    </row>
    <row r="249" spans="7:11" ht="12.75">
      <c r="G249" s="27"/>
      <c r="H249" s="27"/>
      <c r="I249" s="27"/>
      <c r="J249" s="27"/>
      <c r="K249" s="27"/>
    </row>
    <row r="250" spans="7:11" ht="12.75">
      <c r="G250" s="27"/>
      <c r="H250" s="27"/>
      <c r="I250" s="27"/>
      <c r="J250" s="27"/>
      <c r="K250" s="27"/>
    </row>
    <row r="251" spans="7:11" ht="12.75">
      <c r="G251" s="27"/>
      <c r="H251" s="27"/>
      <c r="I251" s="27"/>
      <c r="J251" s="27"/>
      <c r="K251" s="27"/>
    </row>
    <row r="252" spans="7:11" ht="12.75">
      <c r="G252" s="27"/>
      <c r="H252" s="27"/>
      <c r="I252" s="27"/>
      <c r="J252" s="27"/>
      <c r="K252" s="27"/>
    </row>
    <row r="253" spans="2:11" ht="12.75">
      <c r="B253" s="1" t="s">
        <v>72</v>
      </c>
      <c r="C253" s="1">
        <v>1</v>
      </c>
      <c r="G253" s="27"/>
      <c r="H253" s="27"/>
      <c r="I253" s="27"/>
      <c r="J253" s="27"/>
      <c r="K253" s="27"/>
    </row>
    <row r="254" spans="2:11" ht="12.75">
      <c r="B254" s="1" t="s">
        <v>72</v>
      </c>
      <c r="C254" s="1">
        <v>3</v>
      </c>
      <c r="G254" s="27"/>
      <c r="H254" s="27"/>
      <c r="I254" s="27"/>
      <c r="J254" s="27"/>
      <c r="K254" s="27"/>
    </row>
    <row r="255" spans="2:11" ht="12.75">
      <c r="B255" s="1" t="s">
        <v>72</v>
      </c>
      <c r="C255" s="1">
        <v>11</v>
      </c>
      <c r="G255" s="27"/>
      <c r="H255" s="27"/>
      <c r="I255" s="27"/>
      <c r="J255" s="27"/>
      <c r="K255" s="27"/>
    </row>
    <row r="256" spans="2:11" ht="12.75">
      <c r="B256" s="1" t="s">
        <v>72</v>
      </c>
      <c r="C256" s="1">
        <v>14</v>
      </c>
      <c r="G256" s="27"/>
      <c r="H256" s="27"/>
      <c r="I256" s="27"/>
      <c r="J256" s="27"/>
      <c r="K256" s="27"/>
    </row>
    <row r="257" spans="2:11" ht="12.75">
      <c r="B257" s="1" t="s">
        <v>72</v>
      </c>
      <c r="C257" s="1">
        <v>16</v>
      </c>
      <c r="G257" s="27"/>
      <c r="H257" s="27"/>
      <c r="I257" s="27"/>
      <c r="J257" s="27"/>
      <c r="K257" s="27"/>
    </row>
    <row r="258" spans="2:11" ht="12.75">
      <c r="B258" s="1" t="s">
        <v>72</v>
      </c>
      <c r="C258" s="1">
        <v>20</v>
      </c>
      <c r="G258" s="27"/>
      <c r="H258" s="27"/>
      <c r="I258" s="27"/>
      <c r="J258" s="27"/>
      <c r="K258" s="27"/>
    </row>
    <row r="259" spans="2:11" ht="12.75">
      <c r="B259" s="1" t="s">
        <v>72</v>
      </c>
      <c r="C259" s="1">
        <v>26</v>
      </c>
      <c r="G259" s="27"/>
      <c r="H259" s="27"/>
      <c r="I259" s="27"/>
      <c r="J259" s="27"/>
      <c r="K259" s="27"/>
    </row>
    <row r="260" spans="2:11" ht="12.75">
      <c r="B260" s="1" t="s">
        <v>72</v>
      </c>
      <c r="C260" s="1">
        <v>28</v>
      </c>
      <c r="G260" s="27"/>
      <c r="H260" s="27"/>
      <c r="I260" s="27"/>
      <c r="J260" s="27"/>
      <c r="K260" s="27"/>
    </row>
    <row r="261" spans="2:11" ht="12.75">
      <c r="B261" s="1" t="s">
        <v>72</v>
      </c>
      <c r="C261" s="1">
        <v>29</v>
      </c>
      <c r="G261" s="27"/>
      <c r="H261" s="27"/>
      <c r="I261" s="27"/>
      <c r="J261" s="27"/>
      <c r="K261" s="27"/>
    </row>
    <row r="262" spans="2:11" ht="12.75">
      <c r="B262" s="1" t="s">
        <v>72</v>
      </c>
      <c r="C262" s="1">
        <v>33</v>
      </c>
      <c r="G262" s="27"/>
      <c r="H262" s="27"/>
      <c r="I262" s="27"/>
      <c r="J262" s="27"/>
      <c r="K262" s="27"/>
    </row>
    <row r="263" spans="2:11" ht="12.75">
      <c r="B263" s="1" t="s">
        <v>72</v>
      </c>
      <c r="C263" s="1">
        <v>34</v>
      </c>
      <c r="G263" s="27"/>
      <c r="H263" s="27"/>
      <c r="I263" s="27"/>
      <c r="J263" s="27"/>
      <c r="K263" s="27"/>
    </row>
    <row r="264" spans="2:11" ht="12.75">
      <c r="B264" s="1" t="s">
        <v>72</v>
      </c>
      <c r="C264" s="1">
        <v>35</v>
      </c>
      <c r="G264" s="27"/>
      <c r="H264" s="27"/>
      <c r="I264" s="27"/>
      <c r="J264" s="27"/>
      <c r="K264" s="27"/>
    </row>
    <row r="265" spans="2:11" ht="12.75">
      <c r="B265" s="1" t="s">
        <v>72</v>
      </c>
      <c r="C265" s="1">
        <v>36</v>
      </c>
      <c r="G265" s="27"/>
      <c r="H265" s="27"/>
      <c r="I265" s="27"/>
      <c r="J265" s="27"/>
      <c r="K265" s="27"/>
    </row>
    <row r="266" spans="2:11" ht="12.75">
      <c r="B266" s="1" t="s">
        <v>72</v>
      </c>
      <c r="C266" s="1">
        <v>37</v>
      </c>
      <c r="G266" s="27"/>
      <c r="H266" s="27"/>
      <c r="I266" s="27"/>
      <c r="J266" s="27"/>
      <c r="K266" s="27"/>
    </row>
    <row r="267" spans="2:11" ht="12.75">
      <c r="B267" s="1" t="s">
        <v>72</v>
      </c>
      <c r="C267" s="1">
        <v>40</v>
      </c>
      <c r="G267" s="27"/>
      <c r="H267" s="27"/>
      <c r="I267" s="27"/>
      <c r="J267" s="27"/>
      <c r="K267" s="27"/>
    </row>
    <row r="268" spans="2:11" ht="12.75">
      <c r="B268" s="1" t="s">
        <v>72</v>
      </c>
      <c r="C268" s="1">
        <v>42</v>
      </c>
      <c r="G268" s="27"/>
      <c r="H268" s="27"/>
      <c r="I268" s="27"/>
      <c r="J268" s="27"/>
      <c r="K268" s="27"/>
    </row>
    <row r="269" spans="2:11" ht="12.75">
      <c r="B269" s="1" t="s">
        <v>72</v>
      </c>
      <c r="C269" s="1">
        <v>44</v>
      </c>
      <c r="G269" s="27"/>
      <c r="H269" s="27"/>
      <c r="I269" s="27"/>
      <c r="J269" s="27"/>
      <c r="K269" s="27"/>
    </row>
    <row r="270" spans="2:11" ht="12.75">
      <c r="B270" s="1" t="s">
        <v>72</v>
      </c>
      <c r="C270" s="1">
        <v>45</v>
      </c>
      <c r="G270" s="27"/>
      <c r="H270" s="27"/>
      <c r="I270" s="27"/>
      <c r="J270" s="27"/>
      <c r="K270" s="27"/>
    </row>
    <row r="271" spans="2:11" ht="12.75">
      <c r="B271" s="1" t="s">
        <v>72</v>
      </c>
      <c r="C271" s="1">
        <v>47</v>
      </c>
      <c r="G271" s="27"/>
      <c r="H271" s="27"/>
      <c r="I271" s="27"/>
      <c r="J271" s="27"/>
      <c r="K271" s="27"/>
    </row>
    <row r="272" spans="2:11" ht="12.75">
      <c r="B272" s="1" t="s">
        <v>72</v>
      </c>
      <c r="C272" s="1">
        <v>50</v>
      </c>
      <c r="G272" s="27"/>
      <c r="H272" s="27"/>
      <c r="I272" s="27"/>
      <c r="J272" s="27"/>
      <c r="K272" s="27"/>
    </row>
    <row r="273" spans="2:11" ht="12.75">
      <c r="B273" s="1" t="s">
        <v>72</v>
      </c>
      <c r="C273" s="1">
        <v>57</v>
      </c>
      <c r="G273" s="27"/>
      <c r="H273" s="27"/>
      <c r="I273" s="27"/>
      <c r="J273" s="27"/>
      <c r="K273" s="27"/>
    </row>
    <row r="274" spans="2:11" ht="12.75">
      <c r="B274" s="1" t="s">
        <v>72</v>
      </c>
      <c r="C274" s="1">
        <v>59</v>
      </c>
      <c r="G274" s="27"/>
      <c r="H274" s="27"/>
      <c r="I274" s="27"/>
      <c r="J274" s="27"/>
      <c r="K274" s="27"/>
    </row>
    <row r="275" spans="2:11" ht="12.75">
      <c r="B275" s="1" t="s">
        <v>72</v>
      </c>
      <c r="C275" s="1">
        <v>64</v>
      </c>
      <c r="G275" s="27"/>
      <c r="H275" s="27"/>
      <c r="I275" s="27"/>
      <c r="J275" s="27"/>
      <c r="K275" s="27"/>
    </row>
    <row r="276" spans="2:11" ht="12.75">
      <c r="B276" s="1" t="s">
        <v>72</v>
      </c>
      <c r="C276" s="1">
        <v>70</v>
      </c>
      <c r="G276" s="27"/>
      <c r="H276" s="27"/>
      <c r="I276" s="27"/>
      <c r="J276" s="27"/>
      <c r="K276" s="27"/>
    </row>
    <row r="277" spans="2:11" ht="12.75">
      <c r="B277" s="1" t="s">
        <v>72</v>
      </c>
      <c r="C277" s="1">
        <v>71</v>
      </c>
      <c r="G277" s="27"/>
      <c r="H277" s="27"/>
      <c r="I277" s="27"/>
      <c r="J277" s="27"/>
      <c r="K277" s="27"/>
    </row>
    <row r="278" spans="2:11" ht="12.75">
      <c r="B278" s="1" t="s">
        <v>72</v>
      </c>
      <c r="C278" s="1">
        <v>73</v>
      </c>
      <c r="G278" s="27"/>
      <c r="H278" s="27"/>
      <c r="I278" s="27"/>
      <c r="J278" s="27"/>
      <c r="K278" s="27"/>
    </row>
    <row r="279" spans="2:11" ht="12.75">
      <c r="B279" s="1" t="s">
        <v>72</v>
      </c>
      <c r="C279" s="1">
        <v>78</v>
      </c>
      <c r="G279" s="27"/>
      <c r="H279" s="27"/>
      <c r="I279" s="27"/>
      <c r="J279" s="27"/>
      <c r="K279" s="27"/>
    </row>
    <row r="280" spans="2:11" ht="12.75">
      <c r="B280" s="1" t="s">
        <v>72</v>
      </c>
      <c r="C280" s="1">
        <v>79</v>
      </c>
      <c r="G280" s="27"/>
      <c r="H280" s="27"/>
      <c r="I280" s="27"/>
      <c r="J280" s="27"/>
      <c r="K280" s="27"/>
    </row>
    <row r="281" spans="2:11" ht="12.75">
      <c r="B281" s="1" t="s">
        <v>72</v>
      </c>
      <c r="C281" s="1">
        <v>82</v>
      </c>
      <c r="G281" s="27"/>
      <c r="H281" s="27"/>
      <c r="I281" s="27"/>
      <c r="J281" s="27"/>
      <c r="K281" s="27"/>
    </row>
    <row r="282" spans="2:11" ht="12.75">
      <c r="B282" s="1" t="s">
        <v>72</v>
      </c>
      <c r="C282" s="1">
        <v>84</v>
      </c>
      <c r="G282" s="27"/>
      <c r="H282" s="27"/>
      <c r="I282" s="27"/>
      <c r="J282" s="27"/>
      <c r="K282" s="27"/>
    </row>
    <row r="283" spans="2:11" ht="12.75">
      <c r="B283" s="1" t="s">
        <v>72</v>
      </c>
      <c r="C283" s="1">
        <v>92</v>
      </c>
      <c r="G283" s="27"/>
      <c r="H283" s="27"/>
      <c r="I283" s="27"/>
      <c r="J283" s="27"/>
      <c r="K283" s="27"/>
    </row>
    <row r="284" spans="2:11" ht="12.75">
      <c r="B284" s="1" t="s">
        <v>72</v>
      </c>
      <c r="C284" s="1">
        <v>93</v>
      </c>
      <c r="G284" s="27"/>
      <c r="H284" s="27"/>
      <c r="I284" s="27"/>
      <c r="J284" s="27"/>
      <c r="K284" s="27"/>
    </row>
    <row r="285" spans="2:11" ht="12.75">
      <c r="B285" s="1" t="s">
        <v>72</v>
      </c>
      <c r="C285" s="1">
        <v>94</v>
      </c>
      <c r="G285" s="27"/>
      <c r="H285" s="27"/>
      <c r="I285" s="27"/>
      <c r="J285" s="27"/>
      <c r="K285" s="27"/>
    </row>
    <row r="286" spans="2:11" ht="12.75">
      <c r="B286" s="1" t="s">
        <v>72</v>
      </c>
      <c r="C286" s="1">
        <v>95</v>
      </c>
      <c r="G286" s="27"/>
      <c r="H286" s="27"/>
      <c r="I286" s="27"/>
      <c r="J286" s="27"/>
      <c r="K286" s="27"/>
    </row>
    <row r="287" spans="2:11" ht="12.75">
      <c r="B287" s="1" t="s">
        <v>72</v>
      </c>
      <c r="C287" s="1">
        <v>96</v>
      </c>
      <c r="G287" s="27"/>
      <c r="H287" s="27"/>
      <c r="I287" s="27"/>
      <c r="J287" s="27"/>
      <c r="K287" s="27"/>
    </row>
    <row r="288" spans="2:11" ht="12.75">
      <c r="B288" s="1" t="s">
        <v>72</v>
      </c>
      <c r="C288" s="1">
        <v>99</v>
      </c>
      <c r="G288" s="27"/>
      <c r="H288" s="27"/>
      <c r="I288" s="27"/>
      <c r="J288" s="27"/>
      <c r="K288" s="27"/>
    </row>
    <row r="289" spans="2:11" ht="12.75">
      <c r="B289" s="1" t="s">
        <v>72</v>
      </c>
      <c r="C289" s="1">
        <v>101</v>
      </c>
      <c r="G289" s="27"/>
      <c r="H289" s="27"/>
      <c r="I289" s="27"/>
      <c r="J289" s="27"/>
      <c r="K289" s="27"/>
    </row>
    <row r="290" spans="2:11" ht="12.75">
      <c r="B290" s="1" t="s">
        <v>72</v>
      </c>
      <c r="C290" s="1">
        <v>102</v>
      </c>
      <c r="G290" s="27"/>
      <c r="H290" s="27"/>
      <c r="I290" s="27"/>
      <c r="J290" s="27"/>
      <c r="K290" s="27"/>
    </row>
    <row r="291" spans="2:11" ht="12.75">
      <c r="B291" s="1" t="s">
        <v>72</v>
      </c>
      <c r="C291" s="1">
        <v>103</v>
      </c>
      <c r="G291" s="27"/>
      <c r="H291" s="27"/>
      <c r="I291" s="27"/>
      <c r="J291" s="27"/>
      <c r="K291" s="27"/>
    </row>
    <row r="292" spans="2:11" ht="12.75">
      <c r="B292" s="1" t="s">
        <v>72</v>
      </c>
      <c r="C292" s="1">
        <v>104</v>
      </c>
      <c r="G292" s="27"/>
      <c r="H292" s="27"/>
      <c r="I292" s="27"/>
      <c r="J292" s="27"/>
      <c r="K292" s="27"/>
    </row>
    <row r="293" spans="2:11" ht="12.75">
      <c r="B293" s="1" t="s">
        <v>72</v>
      </c>
      <c r="C293" s="1">
        <v>105</v>
      </c>
      <c r="G293" s="27"/>
      <c r="H293" s="27"/>
      <c r="I293" s="27"/>
      <c r="J293" s="27"/>
      <c r="K293" s="27"/>
    </row>
    <row r="294" spans="2:11" ht="12.75">
      <c r="B294" s="1" t="s">
        <v>72</v>
      </c>
      <c r="C294" s="1">
        <v>106</v>
      </c>
      <c r="G294" s="27"/>
      <c r="H294" s="27"/>
      <c r="I294" s="27"/>
      <c r="J294" s="27"/>
      <c r="K294" s="27"/>
    </row>
    <row r="295" spans="2:11" ht="12.75">
      <c r="B295" s="1" t="s">
        <v>72</v>
      </c>
      <c r="C295" s="1">
        <v>107</v>
      </c>
      <c r="G295" s="27"/>
      <c r="H295" s="27"/>
      <c r="I295" s="27"/>
      <c r="J295" s="27"/>
      <c r="K295" s="27"/>
    </row>
    <row r="296" spans="2:11" ht="12.75">
      <c r="B296" s="1" t="s">
        <v>72</v>
      </c>
      <c r="C296" s="1">
        <v>111</v>
      </c>
      <c r="G296" s="27"/>
      <c r="H296" s="27"/>
      <c r="I296" s="27"/>
      <c r="J296" s="27"/>
      <c r="K296" s="27"/>
    </row>
    <row r="297" spans="2:11" ht="12.75">
      <c r="B297" s="1" t="s">
        <v>72</v>
      </c>
      <c r="C297" s="1">
        <v>114</v>
      </c>
      <c r="G297" s="27"/>
      <c r="H297" s="27"/>
      <c r="I297" s="27"/>
      <c r="J297" s="27"/>
      <c r="K297" s="27"/>
    </row>
    <row r="298" spans="2:11" ht="12.75">
      <c r="B298" s="1" t="s">
        <v>72</v>
      </c>
      <c r="C298" s="1">
        <v>119</v>
      </c>
      <c r="G298" s="27"/>
      <c r="H298" s="27"/>
      <c r="I298" s="27"/>
      <c r="J298" s="27"/>
      <c r="K298" s="27"/>
    </row>
    <row r="299" spans="2:11" ht="12.75">
      <c r="B299" s="1" t="s">
        <v>72</v>
      </c>
      <c r="C299" s="1">
        <v>124</v>
      </c>
      <c r="G299" s="27"/>
      <c r="H299" s="27"/>
      <c r="I299" s="27"/>
      <c r="J299" s="27"/>
      <c r="K299" s="27"/>
    </row>
    <row r="300" spans="2:11" ht="12.75">
      <c r="B300" s="1" t="s">
        <v>72</v>
      </c>
      <c r="C300" s="1">
        <v>125</v>
      </c>
      <c r="G300" s="27"/>
      <c r="H300" s="27"/>
      <c r="I300" s="27"/>
      <c r="J300" s="27"/>
      <c r="K300" s="27"/>
    </row>
    <row r="301" spans="2:11" ht="12.75">
      <c r="B301" s="1" t="s">
        <v>72</v>
      </c>
      <c r="C301" s="1">
        <v>126</v>
      </c>
      <c r="G301" s="27"/>
      <c r="H301" s="27"/>
      <c r="I301" s="27"/>
      <c r="J301" s="27"/>
      <c r="K301" s="27"/>
    </row>
    <row r="302" spans="2:11" ht="12.75">
      <c r="B302" s="1" t="s">
        <v>72</v>
      </c>
      <c r="C302" s="1">
        <v>128</v>
      </c>
      <c r="G302" s="27"/>
      <c r="H302" s="27"/>
      <c r="I302" s="27"/>
      <c r="J302" s="27"/>
      <c r="K302" s="27"/>
    </row>
    <row r="303" spans="2:11" ht="12.75">
      <c r="B303" s="1" t="s">
        <v>72</v>
      </c>
      <c r="C303" s="1">
        <v>129</v>
      </c>
      <c r="G303" s="27"/>
      <c r="H303" s="27"/>
      <c r="I303" s="27"/>
      <c r="J303" s="27"/>
      <c r="K303" s="27"/>
    </row>
    <row r="304" spans="2:11" ht="12.75">
      <c r="B304" s="1" t="s">
        <v>72</v>
      </c>
      <c r="C304" s="1">
        <v>130</v>
      </c>
      <c r="G304" s="27"/>
      <c r="H304" s="27"/>
      <c r="I304" s="27"/>
      <c r="J304" s="27"/>
      <c r="K304" s="27"/>
    </row>
    <row r="305" spans="2:11" ht="12.75">
      <c r="B305" s="1" t="s">
        <v>72</v>
      </c>
      <c r="C305" s="1">
        <v>131</v>
      </c>
      <c r="G305" s="27"/>
      <c r="H305" s="27"/>
      <c r="I305" s="27"/>
      <c r="J305" s="27"/>
      <c r="K305" s="27"/>
    </row>
    <row r="306" spans="2:11" ht="12.75">
      <c r="B306" s="1" t="s">
        <v>72</v>
      </c>
      <c r="C306" s="1">
        <v>133</v>
      </c>
      <c r="G306" s="27"/>
      <c r="H306" s="27"/>
      <c r="I306" s="27"/>
      <c r="J306" s="27"/>
      <c r="K306" s="27"/>
    </row>
    <row r="307" spans="2:11" ht="12.75">
      <c r="B307" s="1" t="s">
        <v>72</v>
      </c>
      <c r="C307" s="1">
        <v>134</v>
      </c>
      <c r="G307" s="27"/>
      <c r="H307" s="27"/>
      <c r="I307" s="27"/>
      <c r="J307" s="27"/>
      <c r="K307" s="27"/>
    </row>
    <row r="308" spans="2:11" ht="12.75">
      <c r="B308" s="1" t="s">
        <v>72</v>
      </c>
      <c r="C308" s="1">
        <v>136</v>
      </c>
      <c r="G308" s="27"/>
      <c r="H308" s="27"/>
      <c r="I308" s="27"/>
      <c r="J308" s="27"/>
      <c r="K308" s="27"/>
    </row>
    <row r="309" spans="2:11" ht="12.75">
      <c r="B309" s="1" t="s">
        <v>72</v>
      </c>
      <c r="C309" s="1">
        <v>141</v>
      </c>
      <c r="G309" s="27"/>
      <c r="H309" s="27"/>
      <c r="I309" s="27"/>
      <c r="J309" s="27"/>
      <c r="K309" s="27"/>
    </row>
    <row r="310" spans="2:11" ht="12.75">
      <c r="B310" s="1" t="s">
        <v>72</v>
      </c>
      <c r="C310" s="1">
        <v>142</v>
      </c>
      <c r="G310" s="27"/>
      <c r="H310" s="27"/>
      <c r="I310" s="27"/>
      <c r="J310" s="27"/>
      <c r="K310" s="27"/>
    </row>
    <row r="311" spans="2:11" ht="12.75">
      <c r="B311" s="1" t="s">
        <v>72</v>
      </c>
      <c r="C311" s="1">
        <v>144</v>
      </c>
      <c r="G311" s="27"/>
      <c r="H311" s="27"/>
      <c r="I311" s="27"/>
      <c r="J311" s="27"/>
      <c r="K311" s="27"/>
    </row>
    <row r="312" spans="2:11" ht="12.75">
      <c r="B312" s="1" t="s">
        <v>72</v>
      </c>
      <c r="C312" s="1">
        <v>146</v>
      </c>
      <c r="G312" s="27"/>
      <c r="H312" s="27"/>
      <c r="I312" s="27"/>
      <c r="J312" s="27"/>
      <c r="K312" s="27"/>
    </row>
    <row r="313" spans="2:11" ht="12.75">
      <c r="B313" s="1" t="s">
        <v>72</v>
      </c>
      <c r="C313" s="1">
        <v>151</v>
      </c>
      <c r="G313" s="27"/>
      <c r="H313" s="27"/>
      <c r="I313" s="27"/>
      <c r="J313" s="27"/>
      <c r="K313" s="27"/>
    </row>
    <row r="314" spans="2:11" ht="12.75">
      <c r="B314" s="1" t="s">
        <v>72</v>
      </c>
      <c r="C314" s="1">
        <v>156</v>
      </c>
      <c r="G314" s="27"/>
      <c r="H314" s="27"/>
      <c r="I314" s="27"/>
      <c r="J314" s="27"/>
      <c r="K314" s="27"/>
    </row>
    <row r="315" spans="2:11" ht="12.75">
      <c r="B315" s="1" t="s">
        <v>72</v>
      </c>
      <c r="C315" s="1">
        <v>157</v>
      </c>
      <c r="G315" s="27"/>
      <c r="H315" s="27"/>
      <c r="I315" s="27"/>
      <c r="J315" s="27"/>
      <c r="K315" s="27"/>
    </row>
    <row r="316" spans="2:11" ht="12.75">
      <c r="B316" s="1" t="s">
        <v>72</v>
      </c>
      <c r="C316" s="1">
        <v>158</v>
      </c>
      <c r="G316" s="27"/>
      <c r="H316" s="27"/>
      <c r="I316" s="27"/>
      <c r="J316" s="27"/>
      <c r="K316" s="27"/>
    </row>
    <row r="317" spans="2:11" ht="12.75">
      <c r="B317" s="1" t="s">
        <v>72</v>
      </c>
      <c r="C317" s="1">
        <v>159</v>
      </c>
      <c r="G317" s="27"/>
      <c r="H317" s="27"/>
      <c r="I317" s="27"/>
      <c r="J317" s="27"/>
      <c r="K317" s="27"/>
    </row>
    <row r="318" spans="2:11" ht="12.75">
      <c r="B318" s="1" t="s">
        <v>72</v>
      </c>
      <c r="C318" s="1">
        <v>163</v>
      </c>
      <c r="G318" s="27"/>
      <c r="H318" s="27"/>
      <c r="I318" s="27"/>
      <c r="J318" s="27"/>
      <c r="K318" s="27"/>
    </row>
    <row r="319" spans="2:11" ht="12.75">
      <c r="B319" s="1" t="s">
        <v>72</v>
      </c>
      <c r="C319" s="1">
        <v>164</v>
      </c>
      <c r="G319" s="27"/>
      <c r="H319" s="27"/>
      <c r="I319" s="27"/>
      <c r="J319" s="27"/>
      <c r="K319" s="27"/>
    </row>
    <row r="320" spans="2:11" ht="12.75">
      <c r="B320" s="1" t="s">
        <v>72</v>
      </c>
      <c r="C320" s="1">
        <v>165</v>
      </c>
      <c r="G320" s="27"/>
      <c r="H320" s="27"/>
      <c r="I320" s="27"/>
      <c r="J320" s="27"/>
      <c r="K320" s="27"/>
    </row>
    <row r="321" spans="2:11" ht="12.75">
      <c r="B321" s="1" t="s">
        <v>72</v>
      </c>
      <c r="C321" s="1">
        <v>168</v>
      </c>
      <c r="G321" s="27"/>
      <c r="H321" s="27"/>
      <c r="I321" s="27"/>
      <c r="J321" s="27"/>
      <c r="K321" s="27"/>
    </row>
    <row r="322" spans="2:11" ht="12.75">
      <c r="B322" s="1" t="s">
        <v>72</v>
      </c>
      <c r="C322" s="1">
        <v>170</v>
      </c>
      <c r="G322" s="27"/>
      <c r="H322" s="27"/>
      <c r="I322" s="27"/>
      <c r="J322" s="27"/>
      <c r="K322" s="27"/>
    </row>
    <row r="323" spans="2:11" ht="12.75">
      <c r="B323" s="1" t="s">
        <v>72</v>
      </c>
      <c r="C323" s="1">
        <v>176</v>
      </c>
      <c r="G323" s="27"/>
      <c r="H323" s="27"/>
      <c r="I323" s="27"/>
      <c r="J323" s="27"/>
      <c r="K323" s="27"/>
    </row>
    <row r="324" spans="2:11" ht="12.75">
      <c r="B324" s="1" t="s">
        <v>72</v>
      </c>
      <c r="C324" s="1">
        <v>179</v>
      </c>
      <c r="G324" s="27"/>
      <c r="H324" s="27"/>
      <c r="I324" s="27"/>
      <c r="J324" s="27"/>
      <c r="K324" s="27"/>
    </row>
    <row r="325" spans="2:11" ht="12.75">
      <c r="B325" s="1" t="s">
        <v>72</v>
      </c>
      <c r="C325" s="1">
        <v>198</v>
      </c>
      <c r="G325" s="27"/>
      <c r="H325" s="27"/>
      <c r="I325" s="27"/>
      <c r="J325" s="27"/>
      <c r="K325" s="27"/>
    </row>
    <row r="326" spans="2:11" ht="12.75">
      <c r="B326" s="1" t="s">
        <v>72</v>
      </c>
      <c r="C326" s="1">
        <v>207</v>
      </c>
      <c r="G326" s="27"/>
      <c r="H326" s="27"/>
      <c r="I326" s="27"/>
      <c r="J326" s="27"/>
      <c r="K326" s="27"/>
    </row>
    <row r="327" spans="2:11" ht="12.75">
      <c r="B327" s="1" t="s">
        <v>72</v>
      </c>
      <c r="C327" s="1">
        <v>208</v>
      </c>
      <c r="G327" s="27"/>
      <c r="H327" s="27"/>
      <c r="I327" s="27"/>
      <c r="J327" s="27"/>
      <c r="K327" s="27"/>
    </row>
    <row r="328" spans="2:11" ht="12.75">
      <c r="B328" s="1" t="s">
        <v>72</v>
      </c>
      <c r="C328" s="1">
        <v>209</v>
      </c>
      <c r="G328" s="27"/>
      <c r="H328" s="27"/>
      <c r="I328" s="27"/>
      <c r="J328" s="27"/>
      <c r="K328" s="27"/>
    </row>
    <row r="329" spans="2:11" ht="12.75">
      <c r="B329" s="1" t="s">
        <v>72</v>
      </c>
      <c r="C329" s="1">
        <v>210</v>
      </c>
      <c r="G329" s="27"/>
      <c r="H329" s="27"/>
      <c r="I329" s="27"/>
      <c r="J329" s="27"/>
      <c r="K329" s="27"/>
    </row>
    <row r="330" spans="2:11" ht="12.75">
      <c r="B330" s="1" t="s">
        <v>72</v>
      </c>
      <c r="C330" s="1">
        <v>211</v>
      </c>
      <c r="G330" s="27"/>
      <c r="H330" s="27"/>
      <c r="I330" s="27"/>
      <c r="J330" s="27"/>
      <c r="K330" s="27"/>
    </row>
    <row r="331" spans="2:11" ht="12.75">
      <c r="B331" s="1" t="s">
        <v>72</v>
      </c>
      <c r="C331" s="1">
        <v>212</v>
      </c>
      <c r="G331" s="27"/>
      <c r="H331" s="27"/>
      <c r="I331" s="27"/>
      <c r="J331" s="27"/>
      <c r="K331" s="27"/>
    </row>
    <row r="332" spans="2:11" ht="12.75">
      <c r="B332" s="1" t="s">
        <v>72</v>
      </c>
      <c r="C332" s="1">
        <v>213</v>
      </c>
      <c r="G332" s="27"/>
      <c r="H332" s="27"/>
      <c r="I332" s="27"/>
      <c r="J332" s="27"/>
      <c r="K332" s="27"/>
    </row>
    <row r="333" spans="2:11" ht="12.75">
      <c r="B333" s="1" t="s">
        <v>34</v>
      </c>
      <c r="C333" s="1">
        <v>220</v>
      </c>
      <c r="G333" s="27"/>
      <c r="H333" s="27"/>
      <c r="I333" s="27"/>
      <c r="J333" s="27"/>
      <c r="K333" s="27"/>
    </row>
    <row r="334" spans="2:11" ht="12.75">
      <c r="B334" s="1" t="s">
        <v>34</v>
      </c>
      <c r="C334" s="1">
        <v>222</v>
      </c>
      <c r="G334" s="27"/>
      <c r="H334" s="27"/>
      <c r="I334" s="27"/>
      <c r="J334" s="27"/>
      <c r="K334" s="27"/>
    </row>
    <row r="335" spans="2:11" ht="12.75">
      <c r="B335" s="1" t="s">
        <v>34</v>
      </c>
      <c r="C335" s="1">
        <v>225</v>
      </c>
      <c r="G335" s="27"/>
      <c r="H335" s="27"/>
      <c r="I335" s="27"/>
      <c r="J335" s="27"/>
      <c r="K335" s="27"/>
    </row>
    <row r="336" spans="2:11" ht="12.75">
      <c r="B336" s="1" t="s">
        <v>34</v>
      </c>
      <c r="C336" s="1">
        <v>226</v>
      </c>
      <c r="G336" s="27"/>
      <c r="H336" s="27"/>
      <c r="I336" s="27"/>
      <c r="J336" s="27"/>
      <c r="K336" s="27"/>
    </row>
    <row r="337" spans="2:11" ht="12.75">
      <c r="B337" s="1" t="s">
        <v>34</v>
      </c>
      <c r="C337" s="1">
        <v>227</v>
      </c>
      <c r="G337" s="27"/>
      <c r="H337" s="27"/>
      <c r="I337" s="27"/>
      <c r="J337" s="27"/>
      <c r="K337" s="27"/>
    </row>
    <row r="338" spans="2:11" ht="12.75">
      <c r="B338" s="1" t="s">
        <v>34</v>
      </c>
      <c r="C338" s="1">
        <v>228</v>
      </c>
      <c r="G338" s="27"/>
      <c r="H338" s="27"/>
      <c r="I338" s="27"/>
      <c r="J338" s="27"/>
      <c r="K338" s="27"/>
    </row>
    <row r="339" spans="2:11" ht="12.75">
      <c r="B339" s="1" t="s">
        <v>34</v>
      </c>
      <c r="C339" s="1">
        <v>230</v>
      </c>
      <c r="G339" s="27"/>
      <c r="H339" s="27"/>
      <c r="I339" s="27"/>
      <c r="J339" s="27"/>
      <c r="K339" s="27"/>
    </row>
    <row r="340" spans="2:11" ht="12.75">
      <c r="B340" s="1" t="s">
        <v>34</v>
      </c>
      <c r="C340" s="1">
        <v>231</v>
      </c>
      <c r="G340" s="27"/>
      <c r="H340" s="27"/>
      <c r="I340" s="27"/>
      <c r="J340" s="27"/>
      <c r="K340" s="27"/>
    </row>
    <row r="341" spans="2:11" ht="12.75">
      <c r="B341" s="1" t="s">
        <v>34</v>
      </c>
      <c r="C341" s="1">
        <v>233</v>
      </c>
      <c r="G341" s="27"/>
      <c r="H341" s="27"/>
      <c r="I341" s="27"/>
      <c r="J341" s="27"/>
      <c r="K341" s="27"/>
    </row>
    <row r="342" spans="2:11" ht="12.75">
      <c r="B342" s="1" t="s">
        <v>34</v>
      </c>
      <c r="C342" s="1">
        <v>234</v>
      </c>
      <c r="G342" s="27"/>
      <c r="H342" s="27"/>
      <c r="I342" s="27"/>
      <c r="J342" s="27"/>
      <c r="K342" s="27"/>
    </row>
    <row r="343" spans="2:11" ht="12.75">
      <c r="B343" s="1" t="s">
        <v>34</v>
      </c>
      <c r="C343" s="1">
        <v>235</v>
      </c>
      <c r="G343" s="27"/>
      <c r="H343" s="27"/>
      <c r="I343" s="27"/>
      <c r="J343" s="27"/>
      <c r="K343" s="27"/>
    </row>
    <row r="344" spans="2:11" ht="12.75">
      <c r="B344" s="1" t="s">
        <v>34</v>
      </c>
      <c r="C344" s="1">
        <v>236</v>
      </c>
      <c r="G344" s="27"/>
      <c r="H344" s="27"/>
      <c r="I344" s="27"/>
      <c r="J344" s="27"/>
      <c r="K344" s="27"/>
    </row>
    <row r="345" spans="2:11" ht="12.75">
      <c r="B345" s="1" t="s">
        <v>34</v>
      </c>
      <c r="C345" s="1">
        <v>237</v>
      </c>
      <c r="G345" s="27"/>
      <c r="H345" s="27"/>
      <c r="I345" s="27"/>
      <c r="J345" s="27"/>
      <c r="K345" s="27"/>
    </row>
    <row r="346" spans="2:11" ht="12.75">
      <c r="B346" s="1" t="s">
        <v>34</v>
      </c>
      <c r="C346" s="1">
        <v>240</v>
      </c>
      <c r="G346" s="27"/>
      <c r="H346" s="27"/>
      <c r="I346" s="27"/>
      <c r="J346" s="27"/>
      <c r="K346" s="27"/>
    </row>
    <row r="347" spans="2:11" ht="12.75">
      <c r="B347" s="1" t="s">
        <v>34</v>
      </c>
      <c r="C347" s="1">
        <v>241</v>
      </c>
      <c r="G347" s="27"/>
      <c r="H347" s="27"/>
      <c r="I347" s="27"/>
      <c r="J347" s="27"/>
      <c r="K347" s="27"/>
    </row>
    <row r="348" spans="2:11" ht="12.75">
      <c r="B348" s="1" t="s">
        <v>34</v>
      </c>
      <c r="C348" s="1">
        <v>242</v>
      </c>
      <c r="G348" s="27"/>
      <c r="H348" s="27"/>
      <c r="I348" s="27"/>
      <c r="J348" s="27"/>
      <c r="K348" s="27"/>
    </row>
    <row r="349" spans="2:11" ht="12.75">
      <c r="B349" s="1" t="s">
        <v>34</v>
      </c>
      <c r="C349" s="1">
        <v>243</v>
      </c>
      <c r="G349" s="27"/>
      <c r="H349" s="27"/>
      <c r="I349" s="27"/>
      <c r="J349" s="27"/>
      <c r="K349" s="27"/>
    </row>
    <row r="350" spans="2:11" ht="12.75">
      <c r="B350" s="1" t="s">
        <v>34</v>
      </c>
      <c r="C350" s="1">
        <v>245</v>
      </c>
      <c r="G350" s="27"/>
      <c r="H350" s="27"/>
      <c r="I350" s="27"/>
      <c r="J350" s="27"/>
      <c r="K350" s="27"/>
    </row>
    <row r="351" spans="2:11" ht="12.75">
      <c r="B351" s="1" t="s">
        <v>34</v>
      </c>
      <c r="C351" s="1">
        <v>246</v>
      </c>
      <c r="G351" s="27"/>
      <c r="H351" s="27"/>
      <c r="I351" s="27"/>
      <c r="J351" s="27"/>
      <c r="K351" s="27"/>
    </row>
    <row r="352" spans="2:11" ht="12.75">
      <c r="B352" s="1" t="s">
        <v>34</v>
      </c>
      <c r="C352" s="1">
        <v>250</v>
      </c>
      <c r="G352" s="27"/>
      <c r="H352" s="27"/>
      <c r="I352" s="27"/>
      <c r="J352" s="27"/>
      <c r="K352" s="27"/>
    </row>
    <row r="353" spans="2:11" ht="12.75">
      <c r="B353" s="1" t="s">
        <v>34</v>
      </c>
      <c r="C353" s="1">
        <v>251</v>
      </c>
      <c r="G353" s="27"/>
      <c r="H353" s="27"/>
      <c r="I353" s="27"/>
      <c r="J353" s="27"/>
      <c r="K353" s="27"/>
    </row>
    <row r="354" spans="2:11" ht="12.75">
      <c r="B354" s="1" t="s">
        <v>34</v>
      </c>
      <c r="C354" s="1">
        <v>252</v>
      </c>
      <c r="G354" s="27"/>
      <c r="H354" s="27"/>
      <c r="I354" s="27"/>
      <c r="J354" s="27"/>
      <c r="K354" s="27"/>
    </row>
    <row r="355" spans="2:11" ht="12.75">
      <c r="B355" s="1" t="s">
        <v>34</v>
      </c>
      <c r="C355" s="1">
        <v>253</v>
      </c>
      <c r="G355" s="27"/>
      <c r="H355" s="27"/>
      <c r="I355" s="27"/>
      <c r="J355" s="27"/>
      <c r="K355" s="27"/>
    </row>
    <row r="356" spans="2:11" ht="12.75">
      <c r="B356" s="1" t="s">
        <v>34</v>
      </c>
      <c r="C356" s="1">
        <v>255</v>
      </c>
      <c r="G356" s="27"/>
      <c r="H356" s="27"/>
      <c r="I356" s="27"/>
      <c r="J356" s="27"/>
      <c r="K356" s="27"/>
    </row>
    <row r="357" spans="2:11" ht="12.75">
      <c r="B357" s="1" t="s">
        <v>34</v>
      </c>
      <c r="C357" s="1">
        <v>256</v>
      </c>
      <c r="G357" s="27"/>
      <c r="H357" s="27"/>
      <c r="I357" s="27"/>
      <c r="J357" s="27"/>
      <c r="K357" s="27"/>
    </row>
    <row r="358" spans="2:11" ht="12.75">
      <c r="B358" s="1" t="s">
        <v>34</v>
      </c>
      <c r="C358" s="1">
        <v>257</v>
      </c>
      <c r="G358" s="27"/>
      <c r="H358" s="27"/>
      <c r="I358" s="27"/>
      <c r="J358" s="27"/>
      <c r="K358" s="27"/>
    </row>
    <row r="359" spans="2:11" ht="12.75">
      <c r="B359" s="1" t="s">
        <v>34</v>
      </c>
      <c r="C359" s="1">
        <v>258</v>
      </c>
      <c r="G359" s="27"/>
      <c r="H359" s="27"/>
      <c r="I359" s="27"/>
      <c r="J359" s="27"/>
      <c r="K359" s="27"/>
    </row>
    <row r="360" spans="2:11" ht="12.75">
      <c r="B360" s="1" t="s">
        <v>34</v>
      </c>
      <c r="C360" s="1">
        <v>259</v>
      </c>
      <c r="G360" s="27"/>
      <c r="H360" s="27"/>
      <c r="I360" s="27"/>
      <c r="J360" s="27"/>
      <c r="K360" s="27"/>
    </row>
    <row r="361" spans="2:11" ht="12.75">
      <c r="B361" s="1" t="s">
        <v>34</v>
      </c>
      <c r="C361" s="1">
        <v>260</v>
      </c>
      <c r="G361" s="27"/>
      <c r="H361" s="27"/>
      <c r="I361" s="27"/>
      <c r="J361" s="27"/>
      <c r="K361" s="27"/>
    </row>
    <row r="362" spans="2:11" ht="12.75">
      <c r="B362" s="1" t="s">
        <v>34</v>
      </c>
      <c r="C362" s="1">
        <v>261</v>
      </c>
      <c r="G362" s="27"/>
      <c r="H362" s="27"/>
      <c r="I362" s="27"/>
      <c r="J362" s="27"/>
      <c r="K362" s="27"/>
    </row>
    <row r="363" spans="2:11" ht="12.75">
      <c r="B363" s="1" t="s">
        <v>34</v>
      </c>
      <c r="C363" s="1">
        <v>263</v>
      </c>
      <c r="G363" s="27"/>
      <c r="H363" s="27"/>
      <c r="I363" s="27"/>
      <c r="J363" s="27"/>
      <c r="K363" s="27"/>
    </row>
    <row r="364" spans="2:11" ht="12.75">
      <c r="B364" s="1" t="s">
        <v>34</v>
      </c>
      <c r="C364" s="1">
        <v>266</v>
      </c>
      <c r="G364" s="27"/>
      <c r="H364" s="27"/>
      <c r="I364" s="27"/>
      <c r="J364" s="27"/>
      <c r="K364" s="27"/>
    </row>
    <row r="365" spans="2:11" ht="12.75">
      <c r="B365" s="1" t="s">
        <v>34</v>
      </c>
      <c r="C365" s="1">
        <v>267</v>
      </c>
      <c r="G365" s="27"/>
      <c r="H365" s="27"/>
      <c r="I365" s="27"/>
      <c r="J365" s="27"/>
      <c r="K365" s="27"/>
    </row>
    <row r="366" spans="2:11" ht="12.75">
      <c r="B366" s="1" t="s">
        <v>34</v>
      </c>
      <c r="C366" s="1">
        <v>268</v>
      </c>
      <c r="G366" s="27"/>
      <c r="H366" s="27"/>
      <c r="I366" s="27"/>
      <c r="J366" s="27"/>
      <c r="K366" s="27"/>
    </row>
    <row r="367" spans="2:11" ht="12.75">
      <c r="B367" s="1" t="s">
        <v>34</v>
      </c>
      <c r="C367" s="1">
        <v>270</v>
      </c>
      <c r="G367" s="27"/>
      <c r="H367" s="27"/>
      <c r="I367" s="27"/>
      <c r="J367" s="27"/>
      <c r="K367" s="27"/>
    </row>
    <row r="368" spans="2:11" ht="12.75">
      <c r="B368" s="1" t="s">
        <v>34</v>
      </c>
      <c r="C368" s="1">
        <v>271</v>
      </c>
      <c r="G368" s="27"/>
      <c r="H368" s="27"/>
      <c r="I368" s="27"/>
      <c r="J368" s="27"/>
      <c r="K368" s="27"/>
    </row>
    <row r="369" spans="2:11" ht="12.75">
      <c r="B369" s="1" t="s">
        <v>34</v>
      </c>
      <c r="C369" s="1">
        <v>273</v>
      </c>
      <c r="G369" s="27"/>
      <c r="H369" s="27"/>
      <c r="I369" s="27"/>
      <c r="J369" s="27"/>
      <c r="K369" s="27"/>
    </row>
    <row r="370" spans="2:11" ht="12.75">
      <c r="B370" s="1" t="s">
        <v>34</v>
      </c>
      <c r="C370" s="1">
        <v>275</v>
      </c>
      <c r="G370" s="27"/>
      <c r="H370" s="27"/>
      <c r="I370" s="27"/>
      <c r="J370" s="27"/>
      <c r="K370" s="27"/>
    </row>
    <row r="371" spans="2:11" ht="12.75">
      <c r="B371" s="1" t="s">
        <v>34</v>
      </c>
      <c r="C371" s="1">
        <v>276</v>
      </c>
      <c r="G371" s="27"/>
      <c r="H371" s="27"/>
      <c r="I371" s="27"/>
      <c r="J371" s="27"/>
      <c r="K371" s="27"/>
    </row>
    <row r="372" spans="2:11" ht="12.75">
      <c r="B372" s="1" t="s">
        <v>34</v>
      </c>
      <c r="C372" s="1">
        <v>277</v>
      </c>
      <c r="G372" s="27"/>
      <c r="H372" s="27"/>
      <c r="I372" s="27"/>
      <c r="J372" s="27"/>
      <c r="K372" s="27"/>
    </row>
    <row r="373" spans="2:11" ht="12.75">
      <c r="B373" s="1" t="s">
        <v>34</v>
      </c>
      <c r="C373" s="1">
        <v>279</v>
      </c>
      <c r="G373" s="27"/>
      <c r="H373" s="27"/>
      <c r="I373" s="27"/>
      <c r="J373" s="27"/>
      <c r="K373" s="27"/>
    </row>
    <row r="374" spans="2:11" ht="12.75">
      <c r="B374" s="1" t="s">
        <v>34</v>
      </c>
      <c r="C374" s="1">
        <v>281</v>
      </c>
      <c r="G374" s="27"/>
      <c r="H374" s="27"/>
      <c r="I374" s="27"/>
      <c r="J374" s="27"/>
      <c r="K374" s="27"/>
    </row>
    <row r="375" spans="2:11" ht="12.75">
      <c r="B375" s="1" t="s">
        <v>34</v>
      </c>
      <c r="C375" s="1">
        <v>283</v>
      </c>
      <c r="G375" s="27"/>
      <c r="H375" s="27"/>
      <c r="I375" s="27"/>
      <c r="J375" s="27"/>
      <c r="K375" s="27"/>
    </row>
    <row r="376" spans="2:11" ht="12.75">
      <c r="B376" s="1" t="s">
        <v>34</v>
      </c>
      <c r="C376" s="1">
        <v>284</v>
      </c>
      <c r="G376" s="27"/>
      <c r="H376" s="27"/>
      <c r="I376" s="27"/>
      <c r="J376" s="27"/>
      <c r="K376" s="27"/>
    </row>
    <row r="377" spans="2:11" ht="12.75">
      <c r="B377" s="1" t="s">
        <v>34</v>
      </c>
      <c r="C377" s="1">
        <v>286</v>
      </c>
      <c r="G377" s="27"/>
      <c r="H377" s="27"/>
      <c r="I377" s="27"/>
      <c r="J377" s="27"/>
      <c r="K377" s="27"/>
    </row>
    <row r="378" spans="2:11" ht="12.75">
      <c r="B378" s="1" t="s">
        <v>34</v>
      </c>
      <c r="C378" s="1">
        <v>288</v>
      </c>
      <c r="G378" s="27"/>
      <c r="H378" s="27"/>
      <c r="I378" s="27"/>
      <c r="J378" s="27"/>
      <c r="K378" s="27"/>
    </row>
    <row r="379" spans="2:11" ht="12.75">
      <c r="B379" s="1" t="s">
        <v>34</v>
      </c>
      <c r="C379" s="1">
        <v>290</v>
      </c>
      <c r="G379" s="27"/>
      <c r="H379" s="27"/>
      <c r="I379" s="27"/>
      <c r="J379" s="27"/>
      <c r="K379" s="27"/>
    </row>
    <row r="380" spans="2:11" ht="12.75">
      <c r="B380" s="1" t="s">
        <v>34</v>
      </c>
      <c r="C380" s="1">
        <v>291</v>
      </c>
      <c r="G380" s="27"/>
      <c r="H380" s="27"/>
      <c r="I380" s="27"/>
      <c r="J380" s="27"/>
      <c r="K380" s="27"/>
    </row>
    <row r="381" spans="2:11" ht="12.75">
      <c r="B381" s="1" t="s">
        <v>34</v>
      </c>
      <c r="C381" s="1">
        <v>292</v>
      </c>
      <c r="G381" s="27"/>
      <c r="H381" s="27"/>
      <c r="I381" s="27"/>
      <c r="J381" s="27"/>
      <c r="K381" s="27"/>
    </row>
    <row r="382" spans="2:11" ht="12.75">
      <c r="B382" s="1" t="s">
        <v>34</v>
      </c>
      <c r="C382" s="1">
        <v>293</v>
      </c>
      <c r="G382" s="27"/>
      <c r="H382" s="27"/>
      <c r="I382" s="27"/>
      <c r="J382" s="27"/>
      <c r="K382" s="27"/>
    </row>
    <row r="383" spans="2:11" ht="12.75">
      <c r="B383" s="1" t="s">
        <v>34</v>
      </c>
      <c r="C383" s="1">
        <v>294</v>
      </c>
      <c r="G383" s="27"/>
      <c r="H383" s="27"/>
      <c r="I383" s="27"/>
      <c r="J383" s="27"/>
      <c r="K383" s="27"/>
    </row>
    <row r="384" spans="2:11" ht="12.75">
      <c r="B384" s="1" t="s">
        <v>34</v>
      </c>
      <c r="C384" s="1">
        <v>295</v>
      </c>
      <c r="G384" s="27"/>
      <c r="H384" s="27"/>
      <c r="I384" s="27"/>
      <c r="J384" s="27"/>
      <c r="K384" s="27"/>
    </row>
    <row r="385" spans="2:11" ht="12.75">
      <c r="B385" s="1" t="s">
        <v>34</v>
      </c>
      <c r="C385" s="1">
        <v>297</v>
      </c>
      <c r="G385" s="27"/>
      <c r="H385" s="27"/>
      <c r="I385" s="27"/>
      <c r="J385" s="27"/>
      <c r="K385" s="27"/>
    </row>
    <row r="386" spans="2:11" ht="12.75">
      <c r="B386" s="1" t="s">
        <v>34</v>
      </c>
      <c r="C386" s="1">
        <v>298</v>
      </c>
      <c r="G386" s="27"/>
      <c r="H386" s="27"/>
      <c r="I386" s="27"/>
      <c r="J386" s="27"/>
      <c r="K386" s="27"/>
    </row>
    <row r="387" spans="2:11" ht="12.75">
      <c r="B387" s="1" t="s">
        <v>34</v>
      </c>
      <c r="C387" s="1">
        <v>299</v>
      </c>
      <c r="G387" s="27"/>
      <c r="H387" s="27"/>
      <c r="I387" s="27"/>
      <c r="J387" s="27"/>
      <c r="K387" s="27"/>
    </row>
    <row r="388" spans="2:11" ht="12.75">
      <c r="B388" s="1" t="s">
        <v>34</v>
      </c>
      <c r="C388" s="1">
        <v>305</v>
      </c>
      <c r="G388" s="27"/>
      <c r="H388" s="27"/>
      <c r="I388" s="27"/>
      <c r="J388" s="27"/>
      <c r="K388" s="27"/>
    </row>
    <row r="389" spans="2:11" ht="12.75">
      <c r="B389" s="1" t="s">
        <v>34</v>
      </c>
      <c r="C389" s="1">
        <v>306</v>
      </c>
      <c r="G389" s="27"/>
      <c r="H389" s="27"/>
      <c r="I389" s="27"/>
      <c r="J389" s="27"/>
      <c r="K389" s="27"/>
    </row>
    <row r="390" spans="2:11" ht="12.75">
      <c r="B390" s="1" t="s">
        <v>34</v>
      </c>
      <c r="C390" s="1">
        <v>307</v>
      </c>
      <c r="G390" s="27"/>
      <c r="H390" s="27"/>
      <c r="I390" s="27"/>
      <c r="J390" s="27"/>
      <c r="K390" s="27"/>
    </row>
    <row r="391" spans="2:11" ht="12.75">
      <c r="B391" s="1" t="s">
        <v>34</v>
      </c>
      <c r="C391" s="1">
        <v>310</v>
      </c>
      <c r="G391" s="27"/>
      <c r="H391" s="27"/>
      <c r="I391" s="27"/>
      <c r="J391" s="27"/>
      <c r="K391" s="27"/>
    </row>
    <row r="392" spans="7:11" ht="12.75">
      <c r="G392" s="27"/>
      <c r="H392" s="27"/>
      <c r="I392" s="27"/>
      <c r="J392" s="27"/>
      <c r="K392" s="27"/>
    </row>
    <row r="502" spans="2:3" ht="12.75">
      <c r="B502" s="1" t="s">
        <v>72</v>
      </c>
      <c r="C502" s="1">
        <v>167</v>
      </c>
    </row>
    <row r="503" spans="2:3" ht="12.75">
      <c r="B503" s="1" t="s">
        <v>34</v>
      </c>
      <c r="C503" s="1">
        <v>308</v>
      </c>
    </row>
    <row r="504" spans="2:3" ht="12.75">
      <c r="B504" s="1" t="s">
        <v>34</v>
      </c>
      <c r="C504" s="1">
        <v>312</v>
      </c>
    </row>
    <row r="505" spans="2:3" ht="12.75">
      <c r="B505" s="1" t="s">
        <v>34</v>
      </c>
      <c r="C505" s="1">
        <v>313</v>
      </c>
    </row>
    <row r="506" spans="2:3" ht="12.75">
      <c r="B506" s="1" t="s">
        <v>34</v>
      </c>
      <c r="C506" s="1">
        <v>314</v>
      </c>
    </row>
    <row r="507" spans="2:3" ht="12.75">
      <c r="B507" s="1" t="s">
        <v>34</v>
      </c>
      <c r="C507" s="1">
        <v>315</v>
      </c>
    </row>
    <row r="508" spans="2:3" ht="12.75">
      <c r="B508" s="1" t="s">
        <v>34</v>
      </c>
      <c r="C508" s="1">
        <v>316</v>
      </c>
    </row>
    <row r="509" spans="2:3" ht="12.75">
      <c r="B509" s="1" t="s">
        <v>34</v>
      </c>
      <c r="C509" s="1">
        <v>317</v>
      </c>
    </row>
    <row r="510" spans="2:3" ht="12.75">
      <c r="B510" s="1" t="s">
        <v>34</v>
      </c>
      <c r="C510" s="1">
        <v>318</v>
      </c>
    </row>
    <row r="511" spans="2:3" ht="12.75">
      <c r="B511" s="1" t="s">
        <v>72</v>
      </c>
      <c r="C511" s="1">
        <v>320</v>
      </c>
    </row>
    <row r="512" spans="2:3" ht="12.75">
      <c r="B512" s="1" t="s">
        <v>72</v>
      </c>
      <c r="C512" s="1">
        <v>321</v>
      </c>
    </row>
    <row r="513" spans="2:3" ht="12.75">
      <c r="B513" s="1" t="s">
        <v>72</v>
      </c>
      <c r="C513" s="1">
        <v>322</v>
      </c>
    </row>
    <row r="514" spans="2:3" ht="12.75">
      <c r="B514" s="1" t="s">
        <v>72</v>
      </c>
      <c r="C514" s="1">
        <v>323</v>
      </c>
    </row>
    <row r="515" spans="2:3" ht="12.75">
      <c r="B515" s="1" t="s">
        <v>72</v>
      </c>
      <c r="C515" s="1">
        <v>324</v>
      </c>
    </row>
    <row r="516" spans="2:3" ht="12.75">
      <c r="B516" s="1" t="s">
        <v>72</v>
      </c>
      <c r="C516" s="1">
        <v>325</v>
      </c>
    </row>
    <row r="517" spans="2:3" ht="12.75">
      <c r="B517" s="1" t="s">
        <v>72</v>
      </c>
      <c r="C517" s="1">
        <v>326</v>
      </c>
    </row>
    <row r="518" spans="2:3" ht="12.75">
      <c r="B518" s="1" t="s">
        <v>72</v>
      </c>
      <c r="C518" s="1">
        <v>327</v>
      </c>
    </row>
    <row r="519" spans="2:3" ht="12.75">
      <c r="B519" s="1" t="s">
        <v>72</v>
      </c>
      <c r="C519" s="1">
        <v>328</v>
      </c>
    </row>
    <row r="520" spans="2:3" ht="12.75">
      <c r="B520" s="1" t="s">
        <v>72</v>
      </c>
      <c r="C520" s="1">
        <v>329</v>
      </c>
    </row>
    <row r="521" spans="2:3" ht="12.75">
      <c r="B521" s="1" t="s">
        <v>72</v>
      </c>
      <c r="C521" s="1">
        <v>330</v>
      </c>
    </row>
    <row r="522" spans="2:3" ht="12.75">
      <c r="B522" s="1" t="s">
        <v>72</v>
      </c>
      <c r="C522" s="1">
        <v>331</v>
      </c>
    </row>
    <row r="523" spans="2:3" ht="12.75">
      <c r="B523" s="1" t="s">
        <v>72</v>
      </c>
      <c r="C523" s="1">
        <v>333</v>
      </c>
    </row>
    <row r="524" spans="2:3" ht="12.75">
      <c r="B524" s="1" t="s">
        <v>72</v>
      </c>
      <c r="C524" s="1">
        <v>335</v>
      </c>
    </row>
    <row r="525" spans="2:3" ht="12.75">
      <c r="B525" s="1" t="s">
        <v>72</v>
      </c>
      <c r="C525" s="1">
        <v>337</v>
      </c>
    </row>
    <row r="526" spans="2:3" ht="12.75">
      <c r="B526" s="1" t="s">
        <v>72</v>
      </c>
      <c r="C526" s="1">
        <v>340</v>
      </c>
    </row>
    <row r="527" spans="2:3" ht="12.75">
      <c r="B527" s="1" t="s">
        <v>72</v>
      </c>
      <c r="C527" s="1">
        <v>341</v>
      </c>
    </row>
    <row r="528" spans="2:3" ht="12.75">
      <c r="B528" s="1" t="s">
        <v>72</v>
      </c>
      <c r="C528" s="1">
        <v>342</v>
      </c>
    </row>
  </sheetData>
  <sortState ref="B7:H26">
    <sortCondition sortBy="value" ref="F7:F26"/>
  </sortState>
  <mergeCells count="1">
    <mergeCell ref="C2:E3"/>
  </mergeCells>
  <pageMargins left="0.5" right="0.5" top="1" bottom="0.5" header="0.5" footer="0.5"/>
  <pageSetup orientation="landscape" paperSize="1" r:id="rId1"/>
  <headerFooter alignWithMargins="0">
    <oddHeader>&amp;CTHE CURRENT RESORT</oddHeader>
    <oddFooter>&amp;L2009&amp;RFlatland Ski Association</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2C00-000000000000}">
  <sheetPr codeName="Sheet05">
    <tabColor indexed="26"/>
  </sheetPr>
  <dimension ref="A1:P392"/>
  <sheetViews>
    <sheetView workbookViewId="0" topLeftCell="A1">
      <pane ySplit="5" topLeftCell="A6" activePane="bottomLeft" state="frozen"/>
      <selection pane="topLeft" activeCell="A2" sqref="A2"/>
      <selection pane="bottomLeft" activeCell="A2" sqref="A2:P15"/>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142857142857143" style="1" bestFit="1" customWidth="1"/>
    <col min="6" max="6" width="22" style="19" customWidth="1"/>
    <col min="7" max="8" width="6.714285714285714" style="1" bestFit="1" customWidth="1"/>
    <col min="9" max="10" width="8" style="1" bestFit="1" customWidth="1"/>
    <col min="11" max="11" width="6.142857142857143"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61</v>
      </c>
      <c r="B1" s="38" t="s">
        <v>60</v>
      </c>
      <c r="I1" s="9"/>
      <c r="J1" s="9"/>
      <c r="K1" s="9"/>
    </row>
    <row r="2" spans="1:10" ht="12.75">
      <c r="A2" s="37">
        <v>0</v>
      </c>
      <c r="B2" s="40"/>
      <c r="C2" s="230" t="s">
        <v>42</v>
      </c>
      <c r="D2" s="230"/>
      <c r="E2" s="230"/>
      <c r="F2" s="19" t="s">
        <v>12</v>
      </c>
      <c r="G2" s="9">
        <v>20.38</v>
      </c>
      <c r="H2" s="9">
        <v>20.38</v>
      </c>
      <c r="I2" s="1" t="s">
        <v>49</v>
      </c>
      <c r="J2" s="1" t="s">
        <v>50</v>
      </c>
    </row>
    <row r="3" spans="1:11" ht="12.75">
      <c r="A3" s="37">
        <f>IF(A2&lt;20,3,ROUNDDOWN(A2*0.15,0))</f>
        <v>3</v>
      </c>
      <c r="B3" s="40"/>
      <c r="C3" s="230"/>
      <c r="D3" s="230"/>
      <c r="E3" s="230"/>
      <c r="F3" s="19" t="s">
        <v>51</v>
      </c>
      <c r="G3" s="35">
        <v>17.26</v>
      </c>
      <c r="H3" s="35">
        <v>17.26</v>
      </c>
      <c r="I3" s="36">
        <v>16.9499</v>
      </c>
      <c r="J3" s="36">
        <v>16.7107</v>
      </c>
      <c r="K3" s="5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2:16" ht="12.75">
      <c r="B7" s="1">
        <v>41</v>
      </c>
      <c r="C7" s="1">
        <v>196</v>
      </c>
      <c r="D7" s="1" t="s">
        <v>618</v>
      </c>
      <c r="E7" s="1" t="s">
        <v>156</v>
      </c>
      <c r="F7" s="19" t="s">
        <v>142</v>
      </c>
      <c r="G7" s="51">
        <v>28.65</v>
      </c>
      <c r="H7" s="51">
        <v>29.51</v>
      </c>
      <c r="I7" s="50"/>
      <c r="J7" s="50"/>
      <c r="K7" s="50"/>
      <c r="L7" s="31"/>
      <c r="M7" s="29"/>
      <c r="N7" t="s">
        <v>156</v>
      </c>
      <c r="O7" s="4">
        <f t="shared" si="0" ref="O7:O15">SUMIF($E$7:$E$91,N7,$B$7:$B$91)</f>
        <v>41</v>
      </c>
      <c r="P7" s="13">
        <v>1</v>
      </c>
    </row>
    <row r="8" spans="2:16" ht="12.75">
      <c r="B8" s="1">
        <v>23</v>
      </c>
      <c r="C8" s="1">
        <v>198</v>
      </c>
      <c r="D8" s="1" t="s">
        <v>618</v>
      </c>
      <c r="E8" s="1" t="s">
        <v>154</v>
      </c>
      <c r="F8" s="19" t="s">
        <v>797</v>
      </c>
      <c r="G8" s="51">
        <v>74.29</v>
      </c>
      <c r="H8" s="51" t="s">
        <v>648</v>
      </c>
      <c r="I8"/>
      <c r="J8"/>
      <c r="K8" s="50"/>
      <c r="L8" s="31"/>
      <c r="M8" s="29"/>
      <c r="N8" t="s">
        <v>130</v>
      </c>
      <c r="O8" s="4">
        <f t="shared" si="0"/>
        <v>0</v>
      </c>
      <c r="P8" s="13">
        <v>1</v>
      </c>
    </row>
    <row r="9" spans="2:16" ht="12.75">
      <c r="B9" s="1">
        <v>33</v>
      </c>
      <c r="C9" s="1">
        <v>199</v>
      </c>
      <c r="D9" s="1" t="s">
        <v>618</v>
      </c>
      <c r="E9" s="1" t="s">
        <v>160</v>
      </c>
      <c r="F9" s="19" t="s">
        <v>804</v>
      </c>
      <c r="G9" s="51">
        <v>38.60</v>
      </c>
      <c r="H9" s="51">
        <v>32.18</v>
      </c>
      <c r="I9" s="50"/>
      <c r="J9" s="50"/>
      <c r="K9" s="50"/>
      <c r="L9" s="31"/>
      <c r="M9" s="29"/>
      <c r="N9" t="s">
        <v>157</v>
      </c>
      <c r="O9" s="4">
        <f t="shared" si="0"/>
        <v>0</v>
      </c>
      <c r="P9" s="13">
        <v>1</v>
      </c>
    </row>
    <row r="10" spans="7:16" ht="12.75">
      <c r="G10" s="51"/>
      <c r="H10" s="51"/>
      <c r="I10" s="50"/>
      <c r="J10" s="50"/>
      <c r="K10" s="50"/>
      <c r="L10" s="31"/>
      <c r="M10" s="29"/>
      <c r="N10" t="s">
        <v>158</v>
      </c>
      <c r="O10" s="4">
        <f t="shared" si="0"/>
        <v>0</v>
      </c>
      <c r="P10" s="13">
        <v>1</v>
      </c>
    </row>
    <row r="11" spans="7:16" ht="12.75">
      <c r="G11" s="51"/>
      <c r="H11" s="51"/>
      <c r="I11" s="50"/>
      <c r="J11" s="50"/>
      <c r="K11" s="50"/>
      <c r="L11" s="31"/>
      <c r="M11" s="29"/>
      <c r="N11" t="s">
        <v>154</v>
      </c>
      <c r="O11" s="4">
        <f t="shared" si="0"/>
        <v>23</v>
      </c>
      <c r="P11" s="13">
        <v>1</v>
      </c>
    </row>
    <row r="12" spans="7:16" ht="12.75">
      <c r="G12" s="51"/>
      <c r="H12" s="51"/>
      <c r="I12" s="50"/>
      <c r="J12" s="50"/>
      <c r="K12" s="50"/>
      <c r="L12" s="31"/>
      <c r="M12" s="29"/>
      <c r="N12" t="s">
        <v>159</v>
      </c>
      <c r="O12" s="4">
        <f t="shared" si="0"/>
        <v>0</v>
      </c>
      <c r="P12" s="13">
        <v>1</v>
      </c>
    </row>
    <row r="13" spans="7:16" ht="12.75">
      <c r="G13" s="51"/>
      <c r="H13" s="51"/>
      <c r="I13" s="50"/>
      <c r="J13" s="50"/>
      <c r="K13" s="50"/>
      <c r="L13" s="31"/>
      <c r="M13" s="29"/>
      <c r="N13" t="s">
        <v>160</v>
      </c>
      <c r="O13" s="4">
        <f t="shared" si="0"/>
        <v>33</v>
      </c>
      <c r="P13" s="13">
        <v>1</v>
      </c>
    </row>
    <row r="14" spans="7:16" ht="12.75">
      <c r="G14" s="51"/>
      <c r="H14" s="51"/>
      <c r="I14" s="50"/>
      <c r="J14" s="50"/>
      <c r="K14" s="50"/>
      <c r="L14" s="31"/>
      <c r="M14" s="29"/>
      <c r="N14" t="s">
        <v>161</v>
      </c>
      <c r="O14" s="4">
        <f t="shared" si="0"/>
        <v>0</v>
      </c>
      <c r="P14" s="13">
        <v>1</v>
      </c>
    </row>
    <row r="15" spans="7:16" ht="12.75">
      <c r="G15" s="51"/>
      <c r="H15" s="51"/>
      <c r="I15" s="50"/>
      <c r="J15" s="50"/>
      <c r="K15" s="50"/>
      <c r="L15" s="31"/>
      <c r="M15" s="29"/>
      <c r="N15" t="s">
        <v>162</v>
      </c>
      <c r="O15" s="4">
        <f t="shared" si="0"/>
        <v>0</v>
      </c>
      <c r="P15" s="13">
        <v>1</v>
      </c>
    </row>
    <row r="16" spans="7:13" ht="12.75">
      <c r="G16" s="51"/>
      <c r="H16" s="51"/>
      <c r="I16" s="50"/>
      <c r="J16" s="50"/>
      <c r="K16" s="50"/>
      <c r="L16" s="31"/>
      <c r="M16" s="29"/>
    </row>
    <row r="17" spans="7:13" ht="12.75">
      <c r="G17" s="51"/>
      <c r="H17" s="51"/>
      <c r="I17" s="50"/>
      <c r="J17" s="50"/>
      <c r="K17" s="50"/>
      <c r="L17" s="31"/>
      <c r="M17" s="29"/>
    </row>
    <row r="18" spans="7:13" ht="12.75">
      <c r="G18" s="51"/>
      <c r="H18" s="51"/>
      <c r="I18" s="50"/>
      <c r="J18" s="50"/>
      <c r="K18" s="50"/>
      <c r="L18" s="31"/>
      <c r="M18" s="29"/>
    </row>
    <row r="19" spans="7:13" ht="12.75">
      <c r="G19" s="51"/>
      <c r="H19" s="51"/>
      <c r="I19" s="50"/>
      <c r="J19" s="50"/>
      <c r="K19" s="50"/>
      <c r="L19" s="31"/>
      <c r="M19" s="29"/>
    </row>
    <row r="20" spans="7:13" ht="12.75">
      <c r="G20" s="51"/>
      <c r="H20" s="51"/>
      <c r="I20" s="50"/>
      <c r="J20" s="50"/>
      <c r="K20" s="50"/>
      <c r="L20" s="31"/>
      <c r="M20" s="29"/>
    </row>
    <row r="21" spans="7:11" ht="12.75">
      <c r="G21" s="51"/>
      <c r="H21" s="51"/>
      <c r="I21" s="51"/>
      <c r="J21" s="51"/>
      <c r="K21" s="51"/>
    </row>
    <row r="22" spans="7:11" ht="12.75">
      <c r="G22" s="51"/>
      <c r="H22" s="51"/>
      <c r="I22" s="51"/>
      <c r="J22" s="51"/>
      <c r="K22" s="51"/>
    </row>
    <row r="23" spans="7:11" ht="12.75">
      <c r="G23" s="51"/>
      <c r="H23" s="51"/>
      <c r="I23" s="51"/>
      <c r="J23" s="51"/>
      <c r="K23" s="51"/>
    </row>
    <row r="24" spans="7:12" ht="12.75">
      <c r="G24" s="51"/>
      <c r="H24" s="51"/>
      <c r="I24" s="50"/>
      <c r="J24" s="50"/>
      <c r="K24" s="50"/>
      <c r="L24" s="31"/>
    </row>
    <row r="25" spans="7:12" ht="12.75">
      <c r="G25" s="51"/>
      <c r="H25" s="51"/>
      <c r="I25" s="50"/>
      <c r="J25" s="50"/>
      <c r="K25" s="50"/>
      <c r="L25" s="31"/>
    </row>
    <row r="26" spans="7:12" ht="12.75">
      <c r="G26" s="51"/>
      <c r="H26" s="51"/>
      <c r="I26" s="50"/>
      <c r="J26" s="50"/>
      <c r="K26" s="50"/>
      <c r="L26" s="31"/>
    </row>
    <row r="27" spans="7:12" ht="12.75">
      <c r="G27" s="51"/>
      <c r="H27" s="51"/>
      <c r="I27" s="50"/>
      <c r="J27" s="50"/>
      <c r="K27" s="50"/>
      <c r="L27" s="31"/>
    </row>
    <row r="28" spans="7:12" ht="12.75">
      <c r="G28" s="51"/>
      <c r="H28" s="51"/>
      <c r="I28" s="50"/>
      <c r="J28" s="50"/>
      <c r="K28" s="50"/>
      <c r="L28" s="31"/>
    </row>
    <row r="29" spans="7:12" ht="12.75">
      <c r="G29" s="51"/>
      <c r="H29" s="51"/>
      <c r="I29" s="50"/>
      <c r="J29" s="50"/>
      <c r="K29" s="50"/>
      <c r="L29" s="31"/>
    </row>
    <row r="30" spans="7:12" ht="12.75">
      <c r="G30" s="51"/>
      <c r="H30" s="51"/>
      <c r="I30" s="50"/>
      <c r="J30" s="50"/>
      <c r="K30" s="50"/>
      <c r="L30" s="31"/>
    </row>
    <row r="31" spans="7:12" ht="12.75">
      <c r="G31" s="51"/>
      <c r="H31" s="51"/>
      <c r="I31" s="50"/>
      <c r="J31" s="50"/>
      <c r="K31" s="50"/>
      <c r="L31" s="31"/>
    </row>
    <row r="32" spans="7:12" ht="12.75">
      <c r="G32" s="51"/>
      <c r="H32" s="51"/>
      <c r="I32" s="50"/>
      <c r="J32" s="50"/>
      <c r="K32" s="50"/>
      <c r="L32" s="31"/>
    </row>
    <row r="33" spans="7:12" ht="12.75">
      <c r="G33" s="51"/>
      <c r="H33" s="51"/>
      <c r="I33" s="50"/>
      <c r="J33" s="50"/>
      <c r="K33" s="50"/>
      <c r="L33" s="31"/>
    </row>
    <row r="34" spans="7:12" ht="12.75">
      <c r="G34" s="51"/>
      <c r="H34" s="51"/>
      <c r="I34" s="50"/>
      <c r="J34" s="50"/>
      <c r="K34" s="50"/>
      <c r="L34" s="31"/>
    </row>
    <row r="35" spans="7:12" ht="12.75">
      <c r="G35" s="51"/>
      <c r="H35" s="51"/>
      <c r="I35" s="50"/>
      <c r="J35" s="50"/>
      <c r="K35" s="50"/>
      <c r="L35" s="31"/>
    </row>
    <row r="36" spans="7:12" ht="12.75">
      <c r="G36" s="51"/>
      <c r="H36" s="51"/>
      <c r="I36" s="50"/>
      <c r="J36" s="50"/>
      <c r="K36" s="50"/>
      <c r="L36" s="31"/>
    </row>
    <row r="37" spans="7:12" ht="12.75">
      <c r="G37" s="51"/>
      <c r="H37" s="51"/>
      <c r="I37" s="50"/>
      <c r="J37" s="50"/>
      <c r="K37" s="50"/>
      <c r="L37" s="31"/>
    </row>
    <row r="38" spans="7:11" ht="12.75">
      <c r="G38" s="51"/>
      <c r="H38" s="51"/>
      <c r="I38" s="51"/>
      <c r="J38" s="51"/>
      <c r="K38" s="51"/>
    </row>
    <row r="39" spans="7:12" ht="12.75">
      <c r="G39" s="51"/>
      <c r="H39" s="51"/>
      <c r="I39" s="50"/>
      <c r="J39" s="50"/>
      <c r="K39" s="50"/>
      <c r="L39" s="32"/>
    </row>
    <row r="40" spans="7:12" ht="12.75">
      <c r="G40" s="51"/>
      <c r="H40" s="51"/>
      <c r="I40" s="50"/>
      <c r="J40" s="50"/>
      <c r="K40" s="50"/>
      <c r="L40" s="32"/>
    </row>
    <row r="41" spans="7:12" ht="12.75">
      <c r="G41" s="51"/>
      <c r="H41" s="51"/>
      <c r="I41" s="50"/>
      <c r="J41" s="50"/>
      <c r="K41" s="50"/>
      <c r="L41" s="32"/>
    </row>
    <row r="42" spans="7:12" ht="12.75">
      <c r="G42" s="51"/>
      <c r="H42" s="51"/>
      <c r="I42" s="50"/>
      <c r="J42" s="50"/>
      <c r="K42" s="50"/>
      <c r="L42" s="32"/>
    </row>
    <row r="43" spans="7:12" ht="12.75">
      <c r="G43" s="51"/>
      <c r="H43" s="51"/>
      <c r="I43" s="50"/>
      <c r="J43" s="50"/>
      <c r="K43" s="50"/>
      <c r="L43" s="32"/>
    </row>
    <row r="44" spans="7:12" ht="12.75">
      <c r="G44" s="51"/>
      <c r="H44" s="51"/>
      <c r="I44" s="50"/>
      <c r="J44" s="50"/>
      <c r="K44" s="50"/>
      <c r="L44" s="32"/>
    </row>
    <row r="45" spans="7:12" ht="12.75">
      <c r="G45" s="51"/>
      <c r="H45" s="51"/>
      <c r="I45" s="50"/>
      <c r="J45" s="50"/>
      <c r="K45" s="50"/>
      <c r="L45" s="32"/>
    </row>
    <row r="46" spans="7:12" ht="12.75">
      <c r="G46" s="51"/>
      <c r="H46" s="51"/>
      <c r="I46" s="50"/>
      <c r="J46" s="50"/>
      <c r="K46" s="50"/>
      <c r="L46" s="32"/>
    </row>
    <row r="47" spans="7:12" ht="12.75">
      <c r="G47" s="51"/>
      <c r="H47" s="51"/>
      <c r="I47" s="50"/>
      <c r="J47" s="50"/>
      <c r="K47" s="50"/>
      <c r="L47" s="32"/>
    </row>
    <row r="48" spans="7:12" ht="12.75">
      <c r="G48" s="51"/>
      <c r="H48" s="51"/>
      <c r="I48" s="50"/>
      <c r="J48" s="50"/>
      <c r="K48" s="50"/>
      <c r="L48" s="32"/>
    </row>
    <row r="49" spans="7:12" ht="12.75">
      <c r="G49" s="51"/>
      <c r="H49" s="51"/>
      <c r="I49" s="50"/>
      <c r="J49" s="50"/>
      <c r="K49" s="50"/>
      <c r="L49" s="32"/>
    </row>
    <row r="50" spans="7:12" ht="12.75">
      <c r="G50" s="51"/>
      <c r="H50" s="51"/>
      <c r="I50" s="50"/>
      <c r="J50" s="50"/>
      <c r="K50" s="50"/>
      <c r="L50" s="32"/>
    </row>
    <row r="51" spans="7:12" ht="12.75">
      <c r="G51" s="51"/>
      <c r="H51" s="51"/>
      <c r="I51" s="50"/>
      <c r="J51" s="50"/>
      <c r="K51" s="50"/>
      <c r="L51" s="32"/>
    </row>
    <row r="52" spans="7:12" ht="12.75">
      <c r="G52" s="51"/>
      <c r="H52" s="51"/>
      <c r="I52" s="50"/>
      <c r="J52" s="50"/>
      <c r="K52" s="50"/>
      <c r="L52" s="32"/>
    </row>
    <row r="53" spans="7:11" ht="12.75">
      <c r="G53" s="51"/>
      <c r="H53" s="51"/>
      <c r="I53" s="51"/>
      <c r="J53" s="51"/>
      <c r="K53" s="51"/>
    </row>
    <row r="54" spans="7:11" ht="12.75">
      <c r="G54" s="51"/>
      <c r="H54" s="51"/>
      <c r="I54" s="51"/>
      <c r="J54" s="51"/>
      <c r="K54" s="51"/>
    </row>
    <row r="55" spans="7:11" ht="12.75">
      <c r="G55" s="51"/>
      <c r="H55" s="51"/>
      <c r="I55" s="51"/>
      <c r="J55" s="51"/>
      <c r="K55" s="51"/>
    </row>
    <row r="56" spans="7:11" ht="12.75">
      <c r="G56" s="51"/>
      <c r="H56" s="51"/>
      <c r="I56" s="51"/>
      <c r="J56" s="51"/>
      <c r="K56" s="51"/>
    </row>
    <row r="57" spans="7:11" ht="12.75">
      <c r="G57" s="51"/>
      <c r="H57" s="51"/>
      <c r="I57" s="51"/>
      <c r="J57" s="51"/>
      <c r="K57" s="51"/>
    </row>
    <row r="58" spans="7:11" ht="12.75">
      <c r="G58" s="51"/>
      <c r="H58" s="51"/>
      <c r="I58" s="51"/>
      <c r="J58" s="51"/>
      <c r="K58" s="51"/>
    </row>
    <row r="59" spans="7:11" ht="12.75">
      <c r="G59" s="51"/>
      <c r="H59" s="51"/>
      <c r="I59" s="51"/>
      <c r="J59" s="51"/>
      <c r="K59" s="51"/>
    </row>
    <row r="60" spans="7:11" ht="12.75">
      <c r="G60" s="51"/>
      <c r="H60" s="51"/>
      <c r="I60" s="51"/>
      <c r="J60" s="51"/>
      <c r="K60" s="51"/>
    </row>
    <row r="61" spans="7:11" ht="12.75">
      <c r="G61" s="51"/>
      <c r="H61" s="51"/>
      <c r="I61" s="51"/>
      <c r="J61" s="51"/>
      <c r="K61" s="51"/>
    </row>
    <row r="62" spans="7:11" ht="12.75">
      <c r="G62" s="51"/>
      <c r="H62" s="51"/>
      <c r="I62" s="51"/>
      <c r="J62" s="51"/>
      <c r="K62" s="51"/>
    </row>
    <row r="63" spans="7:11" ht="12.75">
      <c r="G63" s="51"/>
      <c r="H63" s="51"/>
      <c r="I63" s="51"/>
      <c r="J63" s="51"/>
      <c r="K63" s="51"/>
    </row>
    <row r="64" spans="7:11" ht="12.75">
      <c r="G64" s="51"/>
      <c r="H64" s="51"/>
      <c r="I64" s="51"/>
      <c r="J64" s="51"/>
      <c r="K64" s="51"/>
    </row>
    <row r="65" spans="7:11" ht="12.75">
      <c r="G65" s="51"/>
      <c r="H65" s="51"/>
      <c r="I65" s="51"/>
      <c r="J65" s="51"/>
      <c r="K65" s="51"/>
    </row>
    <row r="66" spans="7:11" ht="12.75">
      <c r="G66" s="51"/>
      <c r="H66" s="51"/>
      <c r="I66" s="51"/>
      <c r="J66" s="51"/>
      <c r="K66" s="51"/>
    </row>
    <row r="67" spans="7:11" ht="12.75">
      <c r="G67" s="51"/>
      <c r="H67" s="51"/>
      <c r="I67" s="51"/>
      <c r="J67" s="51"/>
      <c r="K67" s="51"/>
    </row>
    <row r="68" spans="7:11" ht="12.75">
      <c r="G68" s="51"/>
      <c r="H68" s="51"/>
      <c r="I68" s="51"/>
      <c r="J68" s="51"/>
      <c r="K68" s="51"/>
    </row>
    <row r="69" spans="7:11" ht="12.75">
      <c r="G69" s="51"/>
      <c r="H69" s="51"/>
      <c r="I69" s="51"/>
      <c r="J69" s="51"/>
      <c r="K69" s="51"/>
    </row>
    <row r="70" spans="7:11" ht="12.75">
      <c r="G70" s="51"/>
      <c r="H70" s="51"/>
      <c r="I70" s="51"/>
      <c r="J70" s="51"/>
      <c r="K70" s="51"/>
    </row>
    <row r="71" spans="7:11" ht="12.75">
      <c r="G71" s="51"/>
      <c r="H71" s="51"/>
      <c r="I71" s="51"/>
      <c r="J71" s="51"/>
      <c r="K71" s="51"/>
    </row>
    <row r="72" spans="7:11" ht="12.75">
      <c r="G72" s="51"/>
      <c r="H72" s="51"/>
      <c r="I72" s="51"/>
      <c r="J72" s="51"/>
      <c r="K72" s="51"/>
    </row>
    <row r="73" spans="7:11" ht="12.75">
      <c r="G73" s="51"/>
      <c r="H73" s="51"/>
      <c r="I73" s="51"/>
      <c r="J73" s="51"/>
      <c r="K73" s="51"/>
    </row>
    <row r="74" spans="7:11" ht="12.75">
      <c r="G74" s="51"/>
      <c r="H74" s="51"/>
      <c r="I74" s="51"/>
      <c r="J74" s="51"/>
      <c r="K74" s="51"/>
    </row>
    <row r="75" spans="7:11" ht="12.75">
      <c r="G75" s="51"/>
      <c r="H75" s="51"/>
      <c r="I75" s="51"/>
      <c r="J75" s="51"/>
      <c r="K75" s="51"/>
    </row>
    <row r="76" spans="7:11" ht="12.75">
      <c r="G76" s="51"/>
      <c r="H76" s="51"/>
      <c r="I76" s="51"/>
      <c r="J76" s="51"/>
      <c r="K76" s="51"/>
    </row>
    <row r="77" spans="7:11" ht="12.75">
      <c r="G77" s="51"/>
      <c r="H77" s="51"/>
      <c r="I77" s="51"/>
      <c r="J77" s="51"/>
      <c r="K77" s="51"/>
    </row>
    <row r="78" spans="7:11" ht="12.75">
      <c r="G78" s="51"/>
      <c r="H78" s="51"/>
      <c r="I78" s="51"/>
      <c r="J78" s="51"/>
      <c r="K78" s="51"/>
    </row>
    <row r="79" spans="7:11" ht="12.75">
      <c r="G79" s="51"/>
      <c r="H79" s="51"/>
      <c r="I79" s="51"/>
      <c r="J79" s="51"/>
      <c r="K79" s="51"/>
    </row>
    <row r="80" spans="7:11" ht="12.75">
      <c r="G80" s="51"/>
      <c r="H80" s="51"/>
      <c r="I80" s="51"/>
      <c r="J80" s="51"/>
      <c r="K80" s="51"/>
    </row>
    <row r="81" spans="7:11" ht="12.75">
      <c r="G81" s="51"/>
      <c r="H81" s="51"/>
      <c r="I81" s="51"/>
      <c r="J81" s="51"/>
      <c r="K81" s="51"/>
    </row>
    <row r="82" spans="7:11" ht="12.75">
      <c r="G82" s="51"/>
      <c r="H82" s="51"/>
      <c r="I82" s="51"/>
      <c r="J82" s="51"/>
      <c r="K82" s="51"/>
    </row>
    <row r="83" spans="7:11" ht="12.75">
      <c r="G83" s="51"/>
      <c r="H83" s="51"/>
      <c r="I83" s="51"/>
      <c r="J83" s="51"/>
      <c r="K83" s="51"/>
    </row>
    <row r="84" spans="7:11" ht="12.75">
      <c r="G84" s="51"/>
      <c r="H84" s="51"/>
      <c r="I84" s="51"/>
      <c r="J84" s="51"/>
      <c r="K84" s="51"/>
    </row>
    <row r="85" spans="7:11" ht="12.75">
      <c r="G85" s="51"/>
      <c r="H85" s="51"/>
      <c r="I85" s="51"/>
      <c r="J85" s="51"/>
      <c r="K85" s="51"/>
    </row>
    <row r="86" spans="7:11" ht="12.75">
      <c r="G86" s="51"/>
      <c r="H86" s="51"/>
      <c r="I86" s="51"/>
      <c r="J86" s="51"/>
      <c r="K86" s="51"/>
    </row>
    <row r="87" spans="7:11" ht="12.75">
      <c r="G87" s="51"/>
      <c r="H87" s="51"/>
      <c r="I87" s="51"/>
      <c r="J87" s="51"/>
      <c r="K87" s="51"/>
    </row>
    <row r="88" spans="7:11" ht="12.75">
      <c r="G88" s="51"/>
      <c r="H88" s="51"/>
      <c r="I88" s="51"/>
      <c r="J88" s="51"/>
      <c r="K88" s="51"/>
    </row>
    <row r="89" spans="7:11" ht="12.75">
      <c r="G89" s="51"/>
      <c r="H89" s="51"/>
      <c r="I89" s="51"/>
      <c r="J89" s="51"/>
      <c r="K89" s="51"/>
    </row>
    <row r="90" spans="7:11" ht="12.75">
      <c r="G90" s="51"/>
      <c r="H90" s="51"/>
      <c r="I90" s="51"/>
      <c r="J90" s="51"/>
      <c r="K90" s="51"/>
    </row>
    <row r="91" spans="7:11" ht="12.75">
      <c r="G91" s="51"/>
      <c r="H91" s="51"/>
      <c r="I91" s="51"/>
      <c r="J91" s="51"/>
      <c r="K91" s="51"/>
    </row>
    <row r="92" spans="7:11" ht="12.75">
      <c r="G92" s="51"/>
      <c r="H92" s="51"/>
      <c r="I92" s="51"/>
      <c r="J92" s="51"/>
      <c r="K92" s="51"/>
    </row>
    <row r="93" spans="7:11" ht="12.75">
      <c r="G93" s="51"/>
      <c r="H93" s="51"/>
      <c r="I93" s="51"/>
      <c r="J93" s="51"/>
      <c r="K93" s="51"/>
    </row>
    <row r="94" spans="7:11" ht="12.75">
      <c r="G94" s="51"/>
      <c r="H94" s="51"/>
      <c r="I94" s="51"/>
      <c r="J94" s="51"/>
      <c r="K94" s="51"/>
    </row>
    <row r="95" spans="7:11" ht="12.75">
      <c r="G95" s="51"/>
      <c r="H95" s="51"/>
      <c r="I95" s="51"/>
      <c r="J95" s="51"/>
      <c r="K95" s="51"/>
    </row>
    <row r="96" spans="7:11" ht="12.75">
      <c r="G96" s="51"/>
      <c r="H96" s="51"/>
      <c r="I96" s="51"/>
      <c r="J96" s="51"/>
      <c r="K96" s="51"/>
    </row>
    <row r="97" spans="7:11" ht="12.75">
      <c r="G97" s="51"/>
      <c r="H97" s="51"/>
      <c r="I97" s="51"/>
      <c r="J97" s="51"/>
      <c r="K97" s="51"/>
    </row>
    <row r="98" spans="7:11" ht="12.75">
      <c r="G98" s="51"/>
      <c r="H98" s="51"/>
      <c r="I98" s="51"/>
      <c r="J98" s="51"/>
      <c r="K98" s="51"/>
    </row>
    <row r="99" spans="7:11" ht="12.75">
      <c r="G99" s="51"/>
      <c r="H99" s="51"/>
      <c r="I99" s="51"/>
      <c r="J99" s="51"/>
      <c r="K99" s="51"/>
    </row>
    <row r="100" spans="7:11" ht="12.75">
      <c r="G100" s="51"/>
      <c r="H100" s="51"/>
      <c r="I100" s="51"/>
      <c r="J100" s="51"/>
      <c r="K100" s="51"/>
    </row>
    <row r="101" spans="7:11" ht="12.75">
      <c r="G101" s="51"/>
      <c r="H101" s="51"/>
      <c r="I101" s="51"/>
      <c r="J101" s="51"/>
      <c r="K101" s="51"/>
    </row>
    <row r="102" spans="7:11" ht="12.75">
      <c r="G102" s="51"/>
      <c r="H102" s="51"/>
      <c r="I102" s="51"/>
      <c r="J102" s="51"/>
      <c r="K102" s="51"/>
    </row>
    <row r="103" spans="7:11" ht="12.75">
      <c r="G103" s="51"/>
      <c r="H103" s="51"/>
      <c r="I103" s="51"/>
      <c r="J103" s="51"/>
      <c r="K103" s="51"/>
    </row>
    <row r="104" spans="7:11" ht="12.75">
      <c r="G104" s="51"/>
      <c r="H104" s="51"/>
      <c r="I104" s="51"/>
      <c r="J104" s="51"/>
      <c r="K104" s="51"/>
    </row>
    <row r="105" spans="7:11" ht="12.75">
      <c r="G105" s="51"/>
      <c r="H105" s="51"/>
      <c r="I105" s="51"/>
      <c r="J105" s="51"/>
      <c r="K105" s="51"/>
    </row>
    <row r="106" spans="7:11" ht="12.75">
      <c r="G106" s="51"/>
      <c r="H106" s="51"/>
      <c r="I106" s="51"/>
      <c r="J106" s="51"/>
      <c r="K106" s="51"/>
    </row>
    <row r="107" spans="7:11" ht="12.75">
      <c r="G107" s="51"/>
      <c r="H107" s="51"/>
      <c r="I107" s="51"/>
      <c r="J107" s="51"/>
      <c r="K107" s="51"/>
    </row>
    <row r="108" spans="7:11" ht="12.75">
      <c r="G108" s="51"/>
      <c r="H108" s="51"/>
      <c r="I108" s="51"/>
      <c r="J108" s="51"/>
      <c r="K108" s="51"/>
    </row>
    <row r="109" spans="7:11" ht="12.75">
      <c r="G109" s="51"/>
      <c r="H109" s="51"/>
      <c r="I109" s="51"/>
      <c r="J109" s="51"/>
      <c r="K109" s="51"/>
    </row>
    <row r="110" spans="7:11" ht="12.75">
      <c r="G110" s="51"/>
      <c r="H110" s="51"/>
      <c r="I110" s="51"/>
      <c r="J110" s="51"/>
      <c r="K110" s="51"/>
    </row>
    <row r="111" spans="7:11" ht="12.75">
      <c r="G111" s="51"/>
      <c r="H111" s="51"/>
      <c r="I111" s="51"/>
      <c r="J111" s="51"/>
      <c r="K111" s="51"/>
    </row>
    <row r="112" spans="7:11" ht="12.75">
      <c r="G112" s="51"/>
      <c r="H112" s="51"/>
      <c r="I112" s="51"/>
      <c r="J112" s="51"/>
      <c r="K112" s="51"/>
    </row>
    <row r="113" spans="7:11" ht="12.75">
      <c r="G113" s="51"/>
      <c r="H113" s="51"/>
      <c r="I113" s="51"/>
      <c r="J113" s="51"/>
      <c r="K113" s="51"/>
    </row>
    <row r="114" spans="7:11" ht="12.75">
      <c r="G114" s="51"/>
      <c r="H114" s="51"/>
      <c r="I114" s="51"/>
      <c r="J114" s="51"/>
      <c r="K114" s="51"/>
    </row>
    <row r="115" spans="7:11" ht="12.75">
      <c r="G115" s="51"/>
      <c r="H115" s="51"/>
      <c r="I115" s="51"/>
      <c r="J115" s="51"/>
      <c r="K115" s="51"/>
    </row>
    <row r="116" spans="7:11" ht="12.75">
      <c r="G116" s="51"/>
      <c r="H116" s="51"/>
      <c r="I116" s="51"/>
      <c r="J116" s="51"/>
      <c r="K116" s="51"/>
    </row>
    <row r="117" spans="7:11" ht="12.75">
      <c r="G117" s="51"/>
      <c r="H117" s="51"/>
      <c r="I117" s="51"/>
      <c r="J117" s="51"/>
      <c r="K117" s="51"/>
    </row>
    <row r="118" spans="7:11" ht="12.75">
      <c r="G118" s="51"/>
      <c r="H118" s="51"/>
      <c r="I118" s="51"/>
      <c r="J118" s="51"/>
      <c r="K118" s="51"/>
    </row>
    <row r="119" spans="7:11" ht="12.75">
      <c r="G119" s="51"/>
      <c r="H119" s="51"/>
      <c r="I119" s="51"/>
      <c r="J119" s="51"/>
      <c r="K119" s="51"/>
    </row>
    <row r="120" spans="7:11" ht="12.75">
      <c r="G120" s="51"/>
      <c r="H120" s="51"/>
      <c r="I120" s="51"/>
      <c r="J120" s="51"/>
      <c r="K120" s="51"/>
    </row>
    <row r="121" spans="7:11" ht="12.75">
      <c r="G121" s="51"/>
      <c r="H121" s="51"/>
      <c r="I121" s="51"/>
      <c r="J121" s="51"/>
      <c r="K121" s="51"/>
    </row>
    <row r="122" spans="7:11" ht="12.75">
      <c r="G122" s="51"/>
      <c r="H122" s="51"/>
      <c r="I122" s="51"/>
      <c r="J122" s="51"/>
      <c r="K122" s="51"/>
    </row>
    <row r="123" spans="7:11" ht="12.75">
      <c r="G123" s="51"/>
      <c r="H123" s="51"/>
      <c r="I123" s="51"/>
      <c r="J123" s="51"/>
      <c r="K123" s="51"/>
    </row>
    <row r="124" spans="7:11" ht="12.75">
      <c r="G124" s="51"/>
      <c r="H124" s="51"/>
      <c r="I124" s="51"/>
      <c r="J124" s="51"/>
      <c r="K124" s="51"/>
    </row>
    <row r="125" spans="7:11" ht="12.75">
      <c r="G125" s="51"/>
      <c r="H125" s="51"/>
      <c r="I125" s="51"/>
      <c r="J125" s="51"/>
      <c r="K125" s="51"/>
    </row>
    <row r="126" spans="7:11" ht="12.75">
      <c r="G126" s="51"/>
      <c r="H126" s="51"/>
      <c r="I126" s="51"/>
      <c r="J126" s="51"/>
      <c r="K126" s="51"/>
    </row>
    <row r="127" spans="7:11" ht="12.75">
      <c r="G127" s="51"/>
      <c r="H127" s="51"/>
      <c r="I127" s="51"/>
      <c r="J127" s="51"/>
      <c r="K127" s="51"/>
    </row>
    <row r="128" spans="7:11" ht="12.75">
      <c r="G128" s="51"/>
      <c r="H128" s="51"/>
      <c r="I128" s="51"/>
      <c r="J128" s="51"/>
      <c r="K128" s="51"/>
    </row>
    <row r="129" spans="7:11" ht="12.75">
      <c r="G129" s="51"/>
      <c r="H129" s="51"/>
      <c r="I129" s="51"/>
      <c r="J129" s="51"/>
      <c r="K129" s="51"/>
    </row>
    <row r="130" spans="7:11" ht="12.75">
      <c r="G130" s="51"/>
      <c r="H130" s="51"/>
      <c r="I130" s="51"/>
      <c r="J130" s="51"/>
      <c r="K130" s="51"/>
    </row>
    <row r="131" spans="7:11" ht="12.75">
      <c r="G131" s="51"/>
      <c r="H131" s="51"/>
      <c r="I131" s="51"/>
      <c r="J131" s="51"/>
      <c r="K131" s="51"/>
    </row>
    <row r="132" spans="7:11" ht="12.75">
      <c r="G132" s="51"/>
      <c r="H132" s="51"/>
      <c r="I132" s="51"/>
      <c r="J132" s="51"/>
      <c r="K132" s="51"/>
    </row>
    <row r="133" spans="7:11" ht="12.75">
      <c r="G133" s="51"/>
      <c r="H133" s="51"/>
      <c r="I133" s="51"/>
      <c r="J133" s="51"/>
      <c r="K133" s="51"/>
    </row>
    <row r="134" spans="7:11" ht="12.75">
      <c r="G134" s="51"/>
      <c r="H134" s="51"/>
      <c r="I134" s="51"/>
      <c r="J134" s="51"/>
      <c r="K134" s="51"/>
    </row>
    <row r="135" spans="7:11" ht="12.75">
      <c r="G135" s="51"/>
      <c r="H135" s="51"/>
      <c r="I135" s="51"/>
      <c r="J135" s="51"/>
      <c r="K135" s="51"/>
    </row>
    <row r="136" spans="7:11" ht="12.75">
      <c r="G136" s="51"/>
      <c r="H136" s="51"/>
      <c r="I136" s="51"/>
      <c r="J136" s="51"/>
      <c r="K136" s="51"/>
    </row>
    <row r="137" spans="7:11" ht="12.75">
      <c r="G137" s="51"/>
      <c r="H137" s="51"/>
      <c r="I137" s="51"/>
      <c r="J137" s="51"/>
      <c r="K137" s="51"/>
    </row>
    <row r="138" spans="7:11" ht="12.75">
      <c r="G138" s="51"/>
      <c r="H138" s="51"/>
      <c r="I138" s="51"/>
      <c r="J138" s="51"/>
      <c r="K138" s="51"/>
    </row>
    <row r="139" spans="7:11" ht="12.75">
      <c r="G139" s="51"/>
      <c r="H139" s="51"/>
      <c r="I139" s="51"/>
      <c r="J139" s="51"/>
      <c r="K139" s="51"/>
    </row>
    <row r="140" spans="7:11" ht="12.75">
      <c r="G140" s="51"/>
      <c r="H140" s="51"/>
      <c r="I140" s="51"/>
      <c r="J140" s="51"/>
      <c r="K140" s="51"/>
    </row>
    <row r="141" spans="7:11" ht="12.75">
      <c r="G141" s="51"/>
      <c r="H141" s="51"/>
      <c r="I141" s="51"/>
      <c r="J141" s="51"/>
      <c r="K141" s="51"/>
    </row>
    <row r="142" spans="7:11" ht="12.75">
      <c r="G142" s="51"/>
      <c r="H142" s="51"/>
      <c r="I142" s="51"/>
      <c r="J142" s="51"/>
      <c r="K142" s="51"/>
    </row>
    <row r="143" spans="7:11" ht="12.75">
      <c r="G143" s="51"/>
      <c r="H143" s="51"/>
      <c r="I143" s="51"/>
      <c r="J143" s="51"/>
      <c r="K143" s="51"/>
    </row>
    <row r="144" spans="7:11" ht="12.75">
      <c r="G144" s="51"/>
      <c r="H144" s="51"/>
      <c r="I144" s="51"/>
      <c r="J144" s="51"/>
      <c r="K144" s="51"/>
    </row>
    <row r="145" spans="7:11" ht="12.75">
      <c r="G145" s="51"/>
      <c r="H145" s="51"/>
      <c r="I145" s="51"/>
      <c r="J145" s="51"/>
      <c r="K145" s="51"/>
    </row>
    <row r="146" spans="7:11" ht="12.75">
      <c r="G146" s="51"/>
      <c r="H146" s="51"/>
      <c r="I146" s="51"/>
      <c r="J146" s="51"/>
      <c r="K146" s="51"/>
    </row>
    <row r="147" spans="7:11" ht="12.75">
      <c r="G147" s="51"/>
      <c r="H147" s="51"/>
      <c r="I147" s="51"/>
      <c r="J147" s="51"/>
      <c r="K147" s="51"/>
    </row>
    <row r="148" spans="7:11" ht="12.75">
      <c r="G148" s="51"/>
      <c r="H148" s="51"/>
      <c r="I148" s="51"/>
      <c r="J148" s="51"/>
      <c r="K148" s="51"/>
    </row>
    <row r="149" spans="7:11" ht="12.75">
      <c r="G149" s="51"/>
      <c r="H149" s="51"/>
      <c r="I149" s="51"/>
      <c r="J149" s="51"/>
      <c r="K149" s="51"/>
    </row>
    <row r="150" spans="7:11" ht="12.75">
      <c r="G150" s="51"/>
      <c r="H150" s="51"/>
      <c r="I150" s="51"/>
      <c r="J150" s="51"/>
      <c r="K150" s="51"/>
    </row>
    <row r="151" spans="7:11" ht="12.75">
      <c r="G151" s="51"/>
      <c r="H151" s="51"/>
      <c r="I151" s="51"/>
      <c r="J151" s="51"/>
      <c r="K151" s="51"/>
    </row>
    <row r="152" spans="7:11" ht="12.75">
      <c r="G152" s="51"/>
      <c r="H152" s="51"/>
      <c r="I152" s="51"/>
      <c r="J152" s="51"/>
      <c r="K152" s="51"/>
    </row>
    <row r="153" spans="7:11" ht="12.75">
      <c r="G153" s="51"/>
      <c r="H153" s="51"/>
      <c r="I153" s="51"/>
      <c r="J153" s="51"/>
      <c r="K153" s="51"/>
    </row>
    <row r="154" spans="7:11" ht="12.75">
      <c r="G154" s="51"/>
      <c r="H154" s="51"/>
      <c r="I154" s="51"/>
      <c r="J154" s="51"/>
      <c r="K154" s="51"/>
    </row>
    <row r="155" spans="7:11" ht="12.75">
      <c r="G155" s="51"/>
      <c r="H155" s="51"/>
      <c r="I155" s="51"/>
      <c r="J155" s="51"/>
      <c r="K155" s="51"/>
    </row>
    <row r="156" spans="7:11" ht="12.75">
      <c r="G156" s="51"/>
      <c r="H156" s="51"/>
      <c r="I156" s="51"/>
      <c r="J156" s="51"/>
      <c r="K156" s="51"/>
    </row>
    <row r="157" spans="7:11" ht="12.75">
      <c r="G157" s="51"/>
      <c r="H157" s="51"/>
      <c r="I157" s="51"/>
      <c r="J157" s="51"/>
      <c r="K157" s="51"/>
    </row>
    <row r="158" spans="7:11" ht="12.75">
      <c r="G158" s="51"/>
      <c r="H158" s="51"/>
      <c r="I158" s="51"/>
      <c r="J158" s="51"/>
      <c r="K158" s="51"/>
    </row>
    <row r="159" spans="7:11" ht="12.75">
      <c r="G159" s="51"/>
      <c r="H159" s="51"/>
      <c r="I159" s="51"/>
      <c r="J159" s="51"/>
      <c r="K159" s="51"/>
    </row>
    <row r="160" spans="7:11" ht="12.75">
      <c r="G160" s="51"/>
      <c r="H160" s="51"/>
      <c r="I160" s="51"/>
      <c r="J160" s="51"/>
      <c r="K160" s="51"/>
    </row>
    <row r="161" spans="7:11" ht="12.75">
      <c r="G161" s="51"/>
      <c r="H161" s="51"/>
      <c r="I161" s="51"/>
      <c r="J161" s="51"/>
      <c r="K161" s="51"/>
    </row>
    <row r="162" spans="7:11" ht="12.75">
      <c r="G162" s="51"/>
      <c r="H162" s="51"/>
      <c r="I162" s="51"/>
      <c r="J162" s="51"/>
      <c r="K162" s="51"/>
    </row>
    <row r="163" spans="7:11" ht="12.75">
      <c r="G163" s="51"/>
      <c r="H163" s="51"/>
      <c r="I163" s="51"/>
      <c r="J163" s="51"/>
      <c r="K163" s="51"/>
    </row>
    <row r="164" spans="7:11" ht="12.75">
      <c r="G164" s="51"/>
      <c r="H164" s="51"/>
      <c r="I164" s="51"/>
      <c r="J164" s="51"/>
      <c r="K164" s="51"/>
    </row>
    <row r="165" spans="7:11" ht="12.75">
      <c r="G165" s="51"/>
      <c r="H165" s="51"/>
      <c r="I165" s="51"/>
      <c r="J165" s="51"/>
      <c r="K165" s="51"/>
    </row>
    <row r="166" spans="7:11" ht="12.75">
      <c r="G166" s="51"/>
      <c r="H166" s="51"/>
      <c r="I166" s="51"/>
      <c r="J166" s="51"/>
      <c r="K166" s="51"/>
    </row>
    <row r="167" spans="7:11" ht="12.75">
      <c r="G167" s="51"/>
      <c r="H167" s="51"/>
      <c r="I167" s="51"/>
      <c r="J167" s="51"/>
      <c r="K167" s="51"/>
    </row>
    <row r="168" spans="7:11" ht="12.75">
      <c r="G168" s="51"/>
      <c r="H168" s="51"/>
      <c r="I168" s="51"/>
      <c r="J168" s="51"/>
      <c r="K168" s="51"/>
    </row>
    <row r="169" spans="7:11" ht="12.75">
      <c r="G169" s="51"/>
      <c r="H169" s="51"/>
      <c r="I169" s="51"/>
      <c r="J169" s="51"/>
      <c r="K169" s="51"/>
    </row>
    <row r="170" spans="7:11" ht="12.75">
      <c r="G170" s="51"/>
      <c r="H170" s="51"/>
      <c r="I170" s="51"/>
      <c r="J170" s="51"/>
      <c r="K170" s="51"/>
    </row>
    <row r="171" spans="7:11" ht="12.75">
      <c r="G171" s="51"/>
      <c r="H171" s="51"/>
      <c r="I171" s="51"/>
      <c r="J171" s="51"/>
      <c r="K171" s="51"/>
    </row>
    <row r="172" spans="7:11" ht="12.75">
      <c r="G172" s="51"/>
      <c r="H172" s="51"/>
      <c r="I172" s="51"/>
      <c r="J172" s="51"/>
      <c r="K172" s="51"/>
    </row>
    <row r="173" spans="7:11" ht="12.75">
      <c r="G173" s="51"/>
      <c r="H173" s="51"/>
      <c r="I173" s="51"/>
      <c r="J173" s="51"/>
      <c r="K173" s="51"/>
    </row>
    <row r="174" spans="7:11" ht="12.75">
      <c r="G174" s="51"/>
      <c r="H174" s="51"/>
      <c r="I174" s="51"/>
      <c r="J174" s="51"/>
      <c r="K174" s="51"/>
    </row>
    <row r="175" spans="7:11" ht="12.75">
      <c r="G175" s="51"/>
      <c r="H175" s="51"/>
      <c r="I175" s="51"/>
      <c r="J175" s="51"/>
      <c r="K175" s="51"/>
    </row>
    <row r="176" spans="7:11" ht="12.75">
      <c r="G176" s="51"/>
      <c r="H176" s="51"/>
      <c r="I176" s="51"/>
      <c r="J176" s="51"/>
      <c r="K176" s="51"/>
    </row>
    <row r="177" spans="7:11" ht="12.75">
      <c r="G177" s="51"/>
      <c r="H177" s="51"/>
      <c r="I177" s="51"/>
      <c r="J177" s="51"/>
      <c r="K177" s="51"/>
    </row>
    <row r="178" spans="7:11" ht="12.75">
      <c r="G178" s="51"/>
      <c r="H178" s="51"/>
      <c r="I178" s="51"/>
      <c r="J178" s="51"/>
      <c r="K178" s="51"/>
    </row>
    <row r="179" spans="7:11" ht="12.75">
      <c r="G179" s="51"/>
      <c r="H179" s="51"/>
      <c r="I179" s="51"/>
      <c r="J179" s="51"/>
      <c r="K179" s="51"/>
    </row>
    <row r="180" spans="7:11" ht="12.75">
      <c r="G180" s="51"/>
      <c r="H180" s="51"/>
      <c r="I180" s="51"/>
      <c r="J180" s="51"/>
      <c r="K180" s="51"/>
    </row>
    <row r="181" spans="7:11" ht="12.75">
      <c r="G181" s="51"/>
      <c r="H181" s="51"/>
      <c r="I181" s="51"/>
      <c r="J181" s="51"/>
      <c r="K181" s="51"/>
    </row>
    <row r="182" spans="7:11" ht="12.75">
      <c r="G182" s="51"/>
      <c r="H182" s="51"/>
      <c r="I182" s="51"/>
      <c r="J182" s="51"/>
      <c r="K182" s="51"/>
    </row>
    <row r="183" spans="7:11" ht="12.75">
      <c r="G183" s="51"/>
      <c r="H183" s="51"/>
      <c r="I183" s="51"/>
      <c r="J183" s="51"/>
      <c r="K183" s="51"/>
    </row>
    <row r="184" spans="7:11" ht="12.75">
      <c r="G184" s="51"/>
      <c r="H184" s="51"/>
      <c r="I184" s="51"/>
      <c r="J184" s="51"/>
      <c r="K184" s="51"/>
    </row>
    <row r="185" spans="7:11" ht="12.75">
      <c r="G185" s="51"/>
      <c r="H185" s="51"/>
      <c r="I185" s="51"/>
      <c r="J185" s="51"/>
      <c r="K185" s="51"/>
    </row>
    <row r="186" spans="7:11" ht="12.75">
      <c r="G186" s="51"/>
      <c r="H186" s="51"/>
      <c r="I186" s="51"/>
      <c r="J186" s="51"/>
      <c r="K186" s="51"/>
    </row>
    <row r="187" spans="7:11" ht="12.75">
      <c r="G187" s="51"/>
      <c r="H187" s="51"/>
      <c r="I187" s="51"/>
      <c r="J187" s="51"/>
      <c r="K187" s="51"/>
    </row>
    <row r="188" spans="7:11" ht="12.75">
      <c r="G188" s="51"/>
      <c r="H188" s="51"/>
      <c r="I188" s="51"/>
      <c r="J188" s="51"/>
      <c r="K188" s="51"/>
    </row>
    <row r="189" spans="7:11" ht="12.75">
      <c r="G189" s="51"/>
      <c r="H189" s="51"/>
      <c r="I189" s="51"/>
      <c r="J189" s="51"/>
      <c r="K189" s="51"/>
    </row>
    <row r="190" spans="7:11" ht="12.75">
      <c r="G190" s="51"/>
      <c r="H190" s="51"/>
      <c r="I190" s="51"/>
      <c r="J190" s="51"/>
      <c r="K190" s="51"/>
    </row>
    <row r="191" spans="7:11" ht="12.75">
      <c r="G191" s="51"/>
      <c r="H191" s="51"/>
      <c r="I191" s="51"/>
      <c r="J191" s="51"/>
      <c r="K191" s="51"/>
    </row>
    <row r="192" spans="7:11" ht="12.75">
      <c r="G192" s="51"/>
      <c r="H192" s="51"/>
      <c r="I192" s="51"/>
      <c r="J192" s="51"/>
      <c r="K192" s="51"/>
    </row>
    <row r="193" spans="7:11" ht="12.75">
      <c r="G193" s="51"/>
      <c r="H193" s="51"/>
      <c r="I193" s="51"/>
      <c r="J193" s="51"/>
      <c r="K193" s="51"/>
    </row>
    <row r="194" spans="7:11" ht="12.75">
      <c r="G194" s="51"/>
      <c r="H194" s="51"/>
      <c r="I194" s="51"/>
      <c r="J194" s="51"/>
      <c r="K194" s="51"/>
    </row>
    <row r="195" spans="7:11" ht="12.75">
      <c r="G195" s="51"/>
      <c r="H195" s="51"/>
      <c r="I195" s="51"/>
      <c r="J195" s="51"/>
      <c r="K195" s="51"/>
    </row>
    <row r="196" spans="7:11" ht="12.75">
      <c r="G196" s="51"/>
      <c r="H196" s="51"/>
      <c r="I196" s="51"/>
      <c r="J196" s="51"/>
      <c r="K196" s="51"/>
    </row>
    <row r="197" spans="7:11" ht="12.75">
      <c r="G197" s="51"/>
      <c r="H197" s="51"/>
      <c r="I197" s="51"/>
      <c r="J197" s="51"/>
      <c r="K197" s="51"/>
    </row>
    <row r="198" spans="7:11" ht="12.75">
      <c r="G198" s="51"/>
      <c r="H198" s="51"/>
      <c r="I198" s="51"/>
      <c r="J198" s="51"/>
      <c r="K198" s="51"/>
    </row>
    <row r="199" spans="7:11" ht="12.75">
      <c r="G199" s="51"/>
      <c r="H199" s="51"/>
      <c r="I199" s="51"/>
      <c r="J199" s="51"/>
      <c r="K199" s="51"/>
    </row>
    <row r="200" spans="7:11" ht="12.75">
      <c r="G200" s="51"/>
      <c r="H200" s="51"/>
      <c r="I200" s="51"/>
      <c r="J200" s="51"/>
      <c r="K200" s="51"/>
    </row>
    <row r="201" spans="7:11" ht="12.75">
      <c r="G201" s="51"/>
      <c r="H201" s="51"/>
      <c r="I201" s="51"/>
      <c r="J201" s="51"/>
      <c r="K201" s="51"/>
    </row>
    <row r="202" spans="7:11" ht="12.75">
      <c r="G202" s="51"/>
      <c r="H202" s="51"/>
      <c r="I202" s="51"/>
      <c r="J202" s="51"/>
      <c r="K202" s="51"/>
    </row>
    <row r="203" spans="7:11" ht="12.75">
      <c r="G203" s="51"/>
      <c r="H203" s="51"/>
      <c r="I203" s="51"/>
      <c r="J203" s="51"/>
      <c r="K203" s="51"/>
    </row>
    <row r="204" spans="7:11" ht="12.75">
      <c r="G204" s="51"/>
      <c r="H204" s="51"/>
      <c r="I204" s="51"/>
      <c r="J204" s="51"/>
      <c r="K204" s="51"/>
    </row>
    <row r="205" spans="7:11" ht="12.75">
      <c r="G205" s="51"/>
      <c r="H205" s="51"/>
      <c r="I205" s="51"/>
      <c r="J205" s="51"/>
      <c r="K205" s="51"/>
    </row>
    <row r="206" spans="7:11" ht="12.75">
      <c r="G206" s="51"/>
      <c r="H206" s="51"/>
      <c r="I206" s="51"/>
      <c r="J206" s="51"/>
      <c r="K206" s="51"/>
    </row>
    <row r="207" spans="7:11" ht="12.75">
      <c r="G207" s="51"/>
      <c r="H207" s="51"/>
      <c r="I207" s="51"/>
      <c r="J207" s="51"/>
      <c r="K207" s="51"/>
    </row>
    <row r="208" spans="7:11" ht="12.75">
      <c r="G208" s="51"/>
      <c r="H208" s="51"/>
      <c r="I208" s="51"/>
      <c r="J208" s="51"/>
      <c r="K208" s="51"/>
    </row>
    <row r="209" spans="7:11" ht="12.75">
      <c r="G209" s="51"/>
      <c r="H209" s="51"/>
      <c r="I209" s="51"/>
      <c r="J209" s="51"/>
      <c r="K209" s="51"/>
    </row>
    <row r="210" spans="7:11" ht="12.75">
      <c r="G210" s="51"/>
      <c r="H210" s="51"/>
      <c r="I210" s="51"/>
      <c r="J210" s="51"/>
      <c r="K210" s="51"/>
    </row>
    <row r="211" spans="7:11" ht="12.75">
      <c r="G211" s="51"/>
      <c r="H211" s="51"/>
      <c r="I211" s="51"/>
      <c r="J211" s="51"/>
      <c r="K211" s="51"/>
    </row>
    <row r="212" spans="7:11" ht="12.75">
      <c r="G212" s="51"/>
      <c r="H212" s="51"/>
      <c r="I212" s="51"/>
      <c r="J212" s="51"/>
      <c r="K212" s="51"/>
    </row>
    <row r="213" spans="7:11" ht="12.75">
      <c r="G213" s="51"/>
      <c r="H213" s="51"/>
      <c r="I213" s="51"/>
      <c r="J213" s="51"/>
      <c r="K213" s="51"/>
    </row>
    <row r="214" spans="7:11" ht="12.75">
      <c r="G214" s="51"/>
      <c r="H214" s="51"/>
      <c r="I214" s="51"/>
      <c r="J214" s="51"/>
      <c r="K214" s="51"/>
    </row>
    <row r="215" spans="7:11" ht="12.75">
      <c r="G215" s="51"/>
      <c r="H215" s="51"/>
      <c r="I215" s="51"/>
      <c r="J215" s="51"/>
      <c r="K215" s="51"/>
    </row>
    <row r="216" spans="7:11" ht="12.75">
      <c r="G216" s="51"/>
      <c r="H216" s="51"/>
      <c r="I216" s="51"/>
      <c r="J216" s="51"/>
      <c r="K216" s="51"/>
    </row>
    <row r="217" spans="7:11" ht="12.75">
      <c r="G217" s="51"/>
      <c r="H217" s="51"/>
      <c r="I217" s="51"/>
      <c r="J217" s="51"/>
      <c r="K217" s="51"/>
    </row>
    <row r="218" spans="7:11" ht="12.75">
      <c r="G218" s="51"/>
      <c r="H218" s="51"/>
      <c r="I218" s="51"/>
      <c r="J218" s="51"/>
      <c r="K218" s="51"/>
    </row>
    <row r="219" spans="7:11" ht="12.75">
      <c r="G219" s="51"/>
      <c r="H219" s="51"/>
      <c r="I219" s="51"/>
      <c r="J219" s="51"/>
      <c r="K219" s="51"/>
    </row>
    <row r="220" spans="7:11" ht="12.75">
      <c r="G220" s="51"/>
      <c r="H220" s="51"/>
      <c r="I220" s="51"/>
      <c r="J220" s="51"/>
      <c r="K220" s="51"/>
    </row>
    <row r="221" spans="7:11" ht="12.75">
      <c r="G221" s="51"/>
      <c r="H221" s="51"/>
      <c r="I221" s="51"/>
      <c r="J221" s="51"/>
      <c r="K221" s="51"/>
    </row>
    <row r="222" spans="7:11" ht="12.75">
      <c r="G222" s="51"/>
      <c r="H222" s="51"/>
      <c r="I222" s="51"/>
      <c r="J222" s="51"/>
      <c r="K222" s="51"/>
    </row>
    <row r="223" spans="7:11" ht="12.75">
      <c r="G223" s="51"/>
      <c r="H223" s="51"/>
      <c r="I223" s="51"/>
      <c r="J223" s="51"/>
      <c r="K223" s="51"/>
    </row>
    <row r="224" spans="7:11" ht="12.75">
      <c r="G224" s="51"/>
      <c r="H224" s="51"/>
      <c r="I224" s="51"/>
      <c r="J224" s="51"/>
      <c r="K224" s="51"/>
    </row>
    <row r="225" spans="7:11" ht="12.75">
      <c r="G225" s="51"/>
      <c r="H225" s="51"/>
      <c r="I225" s="51"/>
      <c r="J225" s="51"/>
      <c r="K225" s="51"/>
    </row>
    <row r="226" spans="7:11" ht="12.75">
      <c r="G226" s="51"/>
      <c r="H226" s="51"/>
      <c r="I226" s="51"/>
      <c r="J226" s="51"/>
      <c r="K226" s="51"/>
    </row>
    <row r="227" spans="7:11" ht="12.75">
      <c r="G227" s="51"/>
      <c r="H227" s="51"/>
      <c r="I227" s="51"/>
      <c r="J227" s="51"/>
      <c r="K227" s="51"/>
    </row>
    <row r="228" spans="7:11" ht="12.75">
      <c r="G228" s="51"/>
      <c r="H228" s="51"/>
      <c r="I228" s="51"/>
      <c r="J228" s="51"/>
      <c r="K228" s="51"/>
    </row>
    <row r="229" spans="7:11" ht="12.75">
      <c r="G229" s="51"/>
      <c r="H229" s="51"/>
      <c r="I229" s="51"/>
      <c r="J229" s="51"/>
      <c r="K229" s="51"/>
    </row>
    <row r="230" spans="7:11" ht="12.75">
      <c r="G230" s="51"/>
      <c r="H230" s="51"/>
      <c r="I230" s="51"/>
      <c r="J230" s="51"/>
      <c r="K230" s="51"/>
    </row>
    <row r="231" spans="7:11" ht="12.75">
      <c r="G231" s="51"/>
      <c r="H231" s="51"/>
      <c r="I231" s="51"/>
      <c r="J231" s="51"/>
      <c r="K231" s="51"/>
    </row>
    <row r="232" spans="7:11" ht="12.75">
      <c r="G232" s="51"/>
      <c r="H232" s="51"/>
      <c r="I232" s="51"/>
      <c r="J232" s="51"/>
      <c r="K232" s="51"/>
    </row>
    <row r="233" spans="7:11" ht="12.75">
      <c r="G233" s="51"/>
      <c r="H233" s="51"/>
      <c r="I233" s="51"/>
      <c r="J233" s="51"/>
      <c r="K233" s="51"/>
    </row>
    <row r="234" spans="7:11" ht="12.75">
      <c r="G234" s="51"/>
      <c r="H234" s="51"/>
      <c r="I234" s="51"/>
      <c r="J234" s="51"/>
      <c r="K234" s="51"/>
    </row>
    <row r="235" spans="7:11" ht="12.75">
      <c r="G235" s="51"/>
      <c r="H235" s="51"/>
      <c r="I235" s="51"/>
      <c r="J235" s="51"/>
      <c r="K235" s="51"/>
    </row>
    <row r="236" spans="7:11" ht="12.75">
      <c r="G236" s="51"/>
      <c r="H236" s="51"/>
      <c r="I236" s="51"/>
      <c r="J236" s="51"/>
      <c r="K236" s="51"/>
    </row>
    <row r="237" spans="7:11" ht="12.75">
      <c r="G237" s="51"/>
      <c r="H237" s="51"/>
      <c r="I237" s="51"/>
      <c r="J237" s="51"/>
      <c r="K237" s="51"/>
    </row>
    <row r="238" spans="7:11" ht="12.75">
      <c r="G238" s="51"/>
      <c r="H238" s="51"/>
      <c r="I238" s="51"/>
      <c r="J238" s="51"/>
      <c r="K238" s="51"/>
    </row>
    <row r="239" spans="7:11" ht="12.75">
      <c r="G239" s="51"/>
      <c r="H239" s="51"/>
      <c r="I239" s="51"/>
      <c r="J239" s="51"/>
      <c r="K239" s="51"/>
    </row>
    <row r="240" spans="7:11" ht="12.75">
      <c r="G240" s="51"/>
      <c r="H240" s="51"/>
      <c r="I240" s="51"/>
      <c r="J240" s="51"/>
      <c r="K240" s="51"/>
    </row>
    <row r="241" spans="7:11" ht="12.75">
      <c r="G241" s="51"/>
      <c r="H241" s="51"/>
      <c r="I241" s="51"/>
      <c r="J241" s="51"/>
      <c r="K241" s="51"/>
    </row>
    <row r="242" spans="7:11" ht="12.75">
      <c r="G242" s="51"/>
      <c r="H242" s="51"/>
      <c r="I242" s="51"/>
      <c r="J242" s="51"/>
      <c r="K242" s="51"/>
    </row>
    <row r="243" spans="7:11" ht="12.75">
      <c r="G243" s="51"/>
      <c r="H243" s="51"/>
      <c r="I243" s="51"/>
      <c r="J243" s="51"/>
      <c r="K243" s="51"/>
    </row>
    <row r="244" spans="7:11" ht="12.75">
      <c r="G244" s="51"/>
      <c r="H244" s="51"/>
      <c r="I244" s="51"/>
      <c r="J244" s="51"/>
      <c r="K244" s="51"/>
    </row>
    <row r="245" spans="7:11" ht="12.75">
      <c r="G245" s="51"/>
      <c r="H245" s="51"/>
      <c r="I245" s="51"/>
      <c r="J245" s="51"/>
      <c r="K245" s="51"/>
    </row>
    <row r="246" spans="7:11" ht="12.75">
      <c r="G246" s="51"/>
      <c r="H246" s="51"/>
      <c r="I246" s="51"/>
      <c r="J246" s="51"/>
      <c r="K246" s="51"/>
    </row>
    <row r="247" spans="7:11" ht="12.75">
      <c r="G247" s="51"/>
      <c r="H247" s="51"/>
      <c r="I247" s="51"/>
      <c r="J247" s="51"/>
      <c r="K247" s="51"/>
    </row>
    <row r="248" spans="7:11" ht="12.75">
      <c r="G248" s="51"/>
      <c r="H248" s="51"/>
      <c r="I248" s="51"/>
      <c r="J248" s="51"/>
      <c r="K248" s="51"/>
    </row>
    <row r="249" spans="7:11" ht="12.75">
      <c r="G249" s="51"/>
      <c r="H249" s="51"/>
      <c r="I249" s="51"/>
      <c r="J249" s="51"/>
      <c r="K249" s="51"/>
    </row>
    <row r="250" spans="7:11" ht="12.75">
      <c r="G250" s="51"/>
      <c r="H250" s="51"/>
      <c r="I250" s="51"/>
      <c r="J250" s="51"/>
      <c r="K250" s="51"/>
    </row>
    <row r="251" spans="7:11" ht="12.75">
      <c r="G251" s="51"/>
      <c r="H251" s="51"/>
      <c r="I251" s="51"/>
      <c r="J251" s="51"/>
      <c r="K251" s="51"/>
    </row>
    <row r="252" spans="7:11" ht="12.75">
      <c r="G252" s="51"/>
      <c r="H252" s="51"/>
      <c r="I252" s="51"/>
      <c r="J252" s="51"/>
      <c r="K252" s="51"/>
    </row>
    <row r="253" spans="7:11" ht="12.75">
      <c r="G253" s="51"/>
      <c r="H253" s="51"/>
      <c r="I253" s="51"/>
      <c r="J253" s="51"/>
      <c r="K253" s="51"/>
    </row>
    <row r="254" spans="7:11" ht="12.75">
      <c r="G254" s="51"/>
      <c r="H254" s="51"/>
      <c r="I254" s="51"/>
      <c r="J254" s="51"/>
      <c r="K254" s="51"/>
    </row>
    <row r="255" spans="7:11" ht="12.75">
      <c r="G255" s="51"/>
      <c r="H255" s="51"/>
      <c r="I255" s="51"/>
      <c r="J255" s="51"/>
      <c r="K255" s="51"/>
    </row>
    <row r="256" spans="7:11" ht="12.75">
      <c r="G256" s="51"/>
      <c r="H256" s="51"/>
      <c r="I256" s="51"/>
      <c r="J256" s="51"/>
      <c r="K256" s="51"/>
    </row>
    <row r="257" spans="7:11" ht="12.75">
      <c r="G257" s="51"/>
      <c r="H257" s="51"/>
      <c r="I257" s="51"/>
      <c r="J257" s="51"/>
      <c r="K257" s="51"/>
    </row>
    <row r="258" spans="7:11" ht="12.75">
      <c r="G258" s="51"/>
      <c r="H258" s="51"/>
      <c r="I258" s="51"/>
      <c r="J258" s="51"/>
      <c r="K258" s="51"/>
    </row>
    <row r="259" spans="7:11" ht="12.75">
      <c r="G259" s="51"/>
      <c r="H259" s="51"/>
      <c r="I259" s="51"/>
      <c r="J259" s="51"/>
      <c r="K259" s="51"/>
    </row>
    <row r="260" spans="7:11" ht="12.75">
      <c r="G260" s="51"/>
      <c r="H260" s="51"/>
      <c r="I260" s="51"/>
      <c r="J260" s="51"/>
      <c r="K260" s="51"/>
    </row>
    <row r="261" spans="7:11" ht="12.75">
      <c r="G261" s="51"/>
      <c r="H261" s="51"/>
      <c r="I261" s="51"/>
      <c r="J261" s="51"/>
      <c r="K261" s="51"/>
    </row>
    <row r="262" spans="7:11" ht="12.75">
      <c r="G262" s="51"/>
      <c r="H262" s="51"/>
      <c r="I262" s="51"/>
      <c r="J262" s="51"/>
      <c r="K262" s="51"/>
    </row>
    <row r="263" spans="7:11" ht="12.75">
      <c r="G263" s="51"/>
      <c r="H263" s="51"/>
      <c r="I263" s="51"/>
      <c r="J263" s="51"/>
      <c r="K263" s="51"/>
    </row>
    <row r="264" spans="7:11" ht="12.75">
      <c r="G264" s="51"/>
      <c r="H264" s="51"/>
      <c r="I264" s="51"/>
      <c r="J264" s="51"/>
      <c r="K264" s="51"/>
    </row>
    <row r="265" spans="7:11" ht="12.75">
      <c r="G265" s="51"/>
      <c r="H265" s="51"/>
      <c r="I265" s="51"/>
      <c r="J265" s="51"/>
      <c r="K265" s="51"/>
    </row>
    <row r="266" spans="7:11" ht="12.75">
      <c r="G266" s="51"/>
      <c r="H266" s="51"/>
      <c r="I266" s="51"/>
      <c r="J266" s="51"/>
      <c r="K266" s="51"/>
    </row>
    <row r="267" spans="7:11" ht="12.75">
      <c r="G267" s="51"/>
      <c r="H267" s="51"/>
      <c r="I267" s="51"/>
      <c r="J267" s="51"/>
      <c r="K267" s="51"/>
    </row>
    <row r="268" spans="7:11" ht="12.75">
      <c r="G268" s="51"/>
      <c r="H268" s="51"/>
      <c r="I268" s="51"/>
      <c r="J268" s="51"/>
      <c r="K268" s="51"/>
    </row>
    <row r="269" spans="7:11" ht="12.75">
      <c r="G269" s="51"/>
      <c r="H269" s="51"/>
      <c r="I269" s="51"/>
      <c r="J269" s="51"/>
      <c r="K269" s="51"/>
    </row>
    <row r="270" spans="7:11" ht="12.75">
      <c r="G270" s="51"/>
      <c r="H270" s="51"/>
      <c r="I270" s="51"/>
      <c r="J270" s="51"/>
      <c r="K270" s="51"/>
    </row>
    <row r="271" spans="7:11" ht="12.75">
      <c r="G271" s="51"/>
      <c r="H271" s="51"/>
      <c r="I271" s="51"/>
      <c r="J271" s="51"/>
      <c r="K271" s="51"/>
    </row>
    <row r="272" spans="7:11" ht="12.75">
      <c r="G272" s="51"/>
      <c r="H272" s="51"/>
      <c r="I272" s="51"/>
      <c r="J272" s="51"/>
      <c r="K272" s="51"/>
    </row>
    <row r="273" spans="7:11" ht="12.75">
      <c r="G273" s="51"/>
      <c r="H273" s="51"/>
      <c r="I273" s="51"/>
      <c r="J273" s="51"/>
      <c r="K273" s="51"/>
    </row>
    <row r="274" spans="7:11" ht="12.75">
      <c r="G274" s="51"/>
      <c r="H274" s="51"/>
      <c r="I274" s="51"/>
      <c r="J274" s="51"/>
      <c r="K274" s="51"/>
    </row>
    <row r="275" spans="7:11" ht="12.75">
      <c r="G275" s="51"/>
      <c r="H275" s="51"/>
      <c r="I275" s="51"/>
      <c r="J275" s="51"/>
      <c r="K275" s="51"/>
    </row>
    <row r="276" spans="7:11" ht="12.75">
      <c r="G276" s="51"/>
      <c r="H276" s="51"/>
      <c r="I276" s="51"/>
      <c r="J276" s="51"/>
      <c r="K276" s="51"/>
    </row>
    <row r="277" spans="7:11" ht="12.75">
      <c r="G277" s="51"/>
      <c r="H277" s="51"/>
      <c r="I277" s="51"/>
      <c r="J277" s="51"/>
      <c r="K277" s="51"/>
    </row>
    <row r="278" spans="7:11" ht="12.75">
      <c r="G278" s="51"/>
      <c r="H278" s="51"/>
      <c r="I278" s="51"/>
      <c r="J278" s="51"/>
      <c r="K278" s="51"/>
    </row>
    <row r="279" spans="7:11" ht="12.75">
      <c r="G279" s="51"/>
      <c r="H279" s="51"/>
      <c r="I279" s="51"/>
      <c r="J279" s="51"/>
      <c r="K279" s="51"/>
    </row>
    <row r="280" spans="7:11" ht="12.75">
      <c r="G280" s="51"/>
      <c r="H280" s="51"/>
      <c r="I280" s="51"/>
      <c r="J280" s="51"/>
      <c r="K280" s="51"/>
    </row>
    <row r="281" spans="7:11" ht="12.75">
      <c r="G281" s="51"/>
      <c r="H281" s="51"/>
      <c r="I281" s="51"/>
      <c r="J281" s="51"/>
      <c r="K281" s="51"/>
    </row>
    <row r="282" spans="7:11" ht="12.75">
      <c r="G282" s="51"/>
      <c r="H282" s="51"/>
      <c r="I282" s="51"/>
      <c r="J282" s="51"/>
      <c r="K282" s="51"/>
    </row>
    <row r="283" spans="7:11" ht="12.75">
      <c r="G283" s="51"/>
      <c r="H283" s="51"/>
      <c r="I283" s="51"/>
      <c r="J283" s="51"/>
      <c r="K283" s="51"/>
    </row>
    <row r="284" spans="7:11" ht="12.75">
      <c r="G284" s="51"/>
      <c r="H284" s="51"/>
      <c r="I284" s="51"/>
      <c r="J284" s="51"/>
      <c r="K284" s="51"/>
    </row>
    <row r="285" spans="7:11" ht="12.75">
      <c r="G285" s="51"/>
      <c r="H285" s="51"/>
      <c r="I285" s="51"/>
      <c r="J285" s="51"/>
      <c r="K285" s="51"/>
    </row>
    <row r="286" spans="7:11" ht="12.75">
      <c r="G286" s="51"/>
      <c r="H286" s="51"/>
      <c r="I286" s="51"/>
      <c r="J286" s="51"/>
      <c r="K286" s="51"/>
    </row>
    <row r="287" spans="7:11" ht="12.75">
      <c r="G287" s="51"/>
      <c r="H287" s="51"/>
      <c r="I287" s="51"/>
      <c r="J287" s="51"/>
      <c r="K287" s="51"/>
    </row>
    <row r="288" spans="7:11" ht="12.75">
      <c r="G288" s="51"/>
      <c r="H288" s="51"/>
      <c r="I288" s="51"/>
      <c r="J288" s="51"/>
      <c r="K288" s="51"/>
    </row>
    <row r="289" spans="7:11" ht="12.75">
      <c r="G289" s="51"/>
      <c r="H289" s="51"/>
      <c r="I289" s="51"/>
      <c r="J289" s="51"/>
      <c r="K289" s="51"/>
    </row>
    <row r="290" spans="7:11" ht="12.75">
      <c r="G290" s="51"/>
      <c r="H290" s="51"/>
      <c r="I290" s="51"/>
      <c r="J290" s="51"/>
      <c r="K290" s="51"/>
    </row>
    <row r="291" spans="7:11" ht="12.75">
      <c r="G291" s="51"/>
      <c r="H291" s="51"/>
      <c r="I291" s="51"/>
      <c r="J291" s="51"/>
      <c r="K291" s="51"/>
    </row>
    <row r="292" spans="7:11" ht="12.75">
      <c r="G292" s="51"/>
      <c r="H292" s="51"/>
      <c r="I292" s="51"/>
      <c r="J292" s="51"/>
      <c r="K292" s="51"/>
    </row>
    <row r="293" spans="7:11" ht="12.75">
      <c r="G293" s="51"/>
      <c r="H293" s="51"/>
      <c r="I293" s="51"/>
      <c r="J293" s="51"/>
      <c r="K293" s="51"/>
    </row>
    <row r="294" spans="7:11" ht="12.75">
      <c r="G294" s="51"/>
      <c r="H294" s="51"/>
      <c r="I294" s="51"/>
      <c r="J294" s="51"/>
      <c r="K294" s="51"/>
    </row>
    <row r="295" spans="7:11" ht="12.75">
      <c r="G295" s="51"/>
      <c r="H295" s="51"/>
      <c r="I295" s="51"/>
      <c r="J295" s="51"/>
      <c r="K295" s="51"/>
    </row>
    <row r="296" spans="7:11" ht="12.75">
      <c r="G296" s="51"/>
      <c r="H296" s="51"/>
      <c r="I296" s="51"/>
      <c r="J296" s="51"/>
      <c r="K296" s="51"/>
    </row>
    <row r="297" spans="7:11" ht="12.75">
      <c r="G297" s="51"/>
      <c r="H297" s="51"/>
      <c r="I297" s="51"/>
      <c r="J297" s="51"/>
      <c r="K297" s="51"/>
    </row>
    <row r="298" spans="7:11" ht="12.75">
      <c r="G298" s="51"/>
      <c r="H298" s="51"/>
      <c r="I298" s="51"/>
      <c r="J298" s="51"/>
      <c r="K298" s="51"/>
    </row>
    <row r="299" spans="7:11" ht="12.75">
      <c r="G299" s="51"/>
      <c r="H299" s="51"/>
      <c r="I299" s="51"/>
      <c r="J299" s="51"/>
      <c r="K299" s="51"/>
    </row>
    <row r="300" spans="7:11" ht="12.75">
      <c r="G300" s="51"/>
      <c r="H300" s="51"/>
      <c r="I300" s="51"/>
      <c r="J300" s="51"/>
      <c r="K300" s="51"/>
    </row>
    <row r="301" spans="7:11" ht="12.75">
      <c r="G301" s="51"/>
      <c r="H301" s="51"/>
      <c r="I301" s="51"/>
      <c r="J301" s="51"/>
      <c r="K301" s="51"/>
    </row>
    <row r="302" spans="7:11" ht="12.75">
      <c r="G302" s="51"/>
      <c r="H302" s="51"/>
      <c r="I302" s="51"/>
      <c r="J302" s="51"/>
      <c r="K302" s="51"/>
    </row>
    <row r="303" spans="7:11" ht="12.75">
      <c r="G303" s="51"/>
      <c r="H303" s="51"/>
      <c r="I303" s="51"/>
      <c r="J303" s="51"/>
      <c r="K303" s="51"/>
    </row>
    <row r="304" spans="7:11" ht="12.75">
      <c r="G304" s="51"/>
      <c r="H304" s="51"/>
      <c r="I304" s="51"/>
      <c r="J304" s="51"/>
      <c r="K304" s="51"/>
    </row>
    <row r="305" spans="7:11" ht="12.75">
      <c r="G305" s="51"/>
      <c r="H305" s="51"/>
      <c r="I305" s="51"/>
      <c r="J305" s="51"/>
      <c r="K305" s="51"/>
    </row>
    <row r="306" spans="7:11" ht="12.75">
      <c r="G306" s="51"/>
      <c r="H306" s="51"/>
      <c r="I306" s="51"/>
      <c r="J306" s="51"/>
      <c r="K306" s="51"/>
    </row>
    <row r="307" spans="7:11" ht="12.75">
      <c r="G307" s="51"/>
      <c r="H307" s="51"/>
      <c r="I307" s="51"/>
      <c r="J307" s="51"/>
      <c r="K307" s="51"/>
    </row>
    <row r="308" spans="7:11" ht="12.75">
      <c r="G308" s="51"/>
      <c r="H308" s="51"/>
      <c r="I308" s="51"/>
      <c r="J308" s="51"/>
      <c r="K308" s="51"/>
    </row>
    <row r="309" spans="7:11" ht="12.75">
      <c r="G309" s="51"/>
      <c r="H309" s="51"/>
      <c r="I309" s="51"/>
      <c r="J309" s="51"/>
      <c r="K309" s="51"/>
    </row>
    <row r="310" spans="7:11" ht="12.75">
      <c r="G310" s="51"/>
      <c r="H310" s="51"/>
      <c r="I310" s="51"/>
      <c r="J310" s="51"/>
      <c r="K310" s="51"/>
    </row>
    <row r="311" spans="7:11" ht="12.75">
      <c r="G311" s="51"/>
      <c r="H311" s="51"/>
      <c r="I311" s="51"/>
      <c r="J311" s="51"/>
      <c r="K311" s="51"/>
    </row>
    <row r="312" spans="7:11" ht="12.75">
      <c r="G312" s="51"/>
      <c r="H312" s="51"/>
      <c r="I312" s="51"/>
      <c r="J312" s="51"/>
      <c r="K312" s="51"/>
    </row>
    <row r="313" spans="7:11" ht="12.75">
      <c r="G313" s="51"/>
      <c r="H313" s="51"/>
      <c r="I313" s="51"/>
      <c r="J313" s="51"/>
      <c r="K313" s="51"/>
    </row>
    <row r="314" spans="7:11" ht="12.75">
      <c r="G314" s="51"/>
      <c r="H314" s="51"/>
      <c r="I314" s="51"/>
      <c r="J314" s="51"/>
      <c r="K314" s="51"/>
    </row>
    <row r="315" spans="7:11" ht="12.75">
      <c r="G315" s="51"/>
      <c r="H315" s="51"/>
      <c r="I315" s="51"/>
      <c r="J315" s="51"/>
      <c r="K315" s="51"/>
    </row>
    <row r="316" spans="7:11" ht="12.75">
      <c r="G316" s="51"/>
      <c r="H316" s="51"/>
      <c r="I316" s="51"/>
      <c r="J316" s="51"/>
      <c r="K316" s="51"/>
    </row>
    <row r="317" spans="7:11" ht="12.75">
      <c r="G317" s="51"/>
      <c r="H317" s="51"/>
      <c r="I317" s="51"/>
      <c r="J317" s="51"/>
      <c r="K317" s="51"/>
    </row>
    <row r="318" spans="7:11" ht="12.75">
      <c r="G318" s="51"/>
      <c r="H318" s="51"/>
      <c r="I318" s="51"/>
      <c r="J318" s="51"/>
      <c r="K318" s="51"/>
    </row>
    <row r="319" spans="7:11" ht="12.75">
      <c r="G319" s="51"/>
      <c r="H319" s="51"/>
      <c r="I319" s="51"/>
      <c r="J319" s="51"/>
      <c r="K319" s="51"/>
    </row>
    <row r="320" spans="7:11" ht="12.75">
      <c r="G320" s="51"/>
      <c r="H320" s="51"/>
      <c r="I320" s="51"/>
      <c r="J320" s="51"/>
      <c r="K320" s="51"/>
    </row>
    <row r="321" spans="7:11" ht="12.75">
      <c r="G321" s="51"/>
      <c r="H321" s="51"/>
      <c r="I321" s="51"/>
      <c r="J321" s="51"/>
      <c r="K321" s="51"/>
    </row>
    <row r="322" spans="7:11" ht="12.75">
      <c r="G322" s="51"/>
      <c r="H322" s="51"/>
      <c r="I322" s="51"/>
      <c r="J322" s="51"/>
      <c r="K322" s="51"/>
    </row>
    <row r="323" spans="7:11" ht="12.75">
      <c r="G323" s="51"/>
      <c r="H323" s="51"/>
      <c r="I323" s="51"/>
      <c r="J323" s="51"/>
      <c r="K323" s="51"/>
    </row>
    <row r="324" spans="7:11" ht="12.75">
      <c r="G324" s="51"/>
      <c r="H324" s="51"/>
      <c r="I324" s="51"/>
      <c r="J324" s="51"/>
      <c r="K324" s="51"/>
    </row>
    <row r="325" spans="7:11" ht="12.75">
      <c r="G325" s="51"/>
      <c r="H325" s="51"/>
      <c r="I325" s="51"/>
      <c r="J325" s="51"/>
      <c r="K325" s="51"/>
    </row>
    <row r="326" spans="7:11" ht="12.75">
      <c r="G326" s="51"/>
      <c r="H326" s="51"/>
      <c r="I326" s="51"/>
      <c r="J326" s="51"/>
      <c r="K326" s="51"/>
    </row>
    <row r="327" spans="7:11" ht="12.75">
      <c r="G327" s="51"/>
      <c r="H327" s="51"/>
      <c r="I327" s="51"/>
      <c r="J327" s="51"/>
      <c r="K327" s="51"/>
    </row>
    <row r="328" spans="7:11" ht="12.75">
      <c r="G328" s="51"/>
      <c r="H328" s="51"/>
      <c r="I328" s="51"/>
      <c r="J328" s="51"/>
      <c r="K328" s="51"/>
    </row>
    <row r="329" spans="7:11" ht="12.75">
      <c r="G329" s="51"/>
      <c r="H329" s="51"/>
      <c r="I329" s="51"/>
      <c r="J329" s="51"/>
      <c r="K329" s="51"/>
    </row>
    <row r="330" spans="7:11" ht="12.75">
      <c r="G330" s="51"/>
      <c r="H330" s="51"/>
      <c r="I330" s="51"/>
      <c r="J330" s="51"/>
      <c r="K330" s="51"/>
    </row>
    <row r="331" spans="7:11" ht="12.75">
      <c r="G331" s="51"/>
      <c r="H331" s="51"/>
      <c r="I331" s="51"/>
      <c r="J331" s="51"/>
      <c r="K331" s="51"/>
    </row>
    <row r="332" spans="7:11" ht="12.75">
      <c r="G332" s="51"/>
      <c r="H332" s="51"/>
      <c r="I332" s="51"/>
      <c r="J332" s="51"/>
      <c r="K332" s="51"/>
    </row>
    <row r="333" spans="7:11" ht="12.75">
      <c r="G333" s="51"/>
      <c r="H333" s="51"/>
      <c r="I333" s="51"/>
      <c r="J333" s="51"/>
      <c r="K333" s="51"/>
    </row>
    <row r="334" spans="7:11" ht="12.75">
      <c r="G334" s="51"/>
      <c r="H334" s="51"/>
      <c r="I334" s="51"/>
      <c r="J334" s="51"/>
      <c r="K334" s="51"/>
    </row>
    <row r="335" spans="7:11" ht="12.75">
      <c r="G335" s="51"/>
      <c r="H335" s="51"/>
      <c r="I335" s="51"/>
      <c r="J335" s="51"/>
      <c r="K335" s="51"/>
    </row>
    <row r="336" spans="7:11" ht="12.75">
      <c r="G336" s="51"/>
      <c r="H336" s="51"/>
      <c r="I336" s="51"/>
      <c r="J336" s="51"/>
      <c r="K336" s="51"/>
    </row>
    <row r="337" spans="7:11" ht="12.75">
      <c r="G337" s="51"/>
      <c r="H337" s="51"/>
      <c r="I337" s="51"/>
      <c r="J337" s="51"/>
      <c r="K337" s="51"/>
    </row>
    <row r="338" spans="7:11" ht="12.75">
      <c r="G338" s="51"/>
      <c r="H338" s="51"/>
      <c r="I338" s="51"/>
      <c r="J338" s="51"/>
      <c r="K338" s="51"/>
    </row>
    <row r="339" spans="7:11" ht="12.75">
      <c r="G339" s="51"/>
      <c r="H339" s="51"/>
      <c r="I339" s="51"/>
      <c r="J339" s="51"/>
      <c r="K339" s="51"/>
    </row>
    <row r="340" spans="7:11" ht="12.75">
      <c r="G340" s="51"/>
      <c r="H340" s="51"/>
      <c r="I340" s="51"/>
      <c r="J340" s="51"/>
      <c r="K340" s="51"/>
    </row>
    <row r="341" spans="7:11" ht="12.75">
      <c r="G341" s="51"/>
      <c r="H341" s="51"/>
      <c r="I341" s="51"/>
      <c r="J341" s="51"/>
      <c r="K341" s="51"/>
    </row>
    <row r="342" spans="7:11" ht="12.75">
      <c r="G342" s="51"/>
      <c r="H342" s="51"/>
      <c r="I342" s="51"/>
      <c r="J342" s="51"/>
      <c r="K342" s="51"/>
    </row>
    <row r="343" spans="7:11" ht="12.75">
      <c r="G343" s="51"/>
      <c r="H343" s="51"/>
      <c r="I343" s="51"/>
      <c r="J343" s="51"/>
      <c r="K343" s="51"/>
    </row>
    <row r="344" spans="7:11" ht="12.75">
      <c r="G344" s="51"/>
      <c r="H344" s="51"/>
      <c r="I344" s="51"/>
      <c r="J344" s="51"/>
      <c r="K344" s="51"/>
    </row>
    <row r="345" spans="7:11" ht="12.75">
      <c r="G345" s="51"/>
      <c r="H345" s="51"/>
      <c r="I345" s="51"/>
      <c r="J345" s="51"/>
      <c r="K345" s="51"/>
    </row>
    <row r="346" spans="7:11" ht="12.75">
      <c r="G346" s="51"/>
      <c r="H346" s="51"/>
      <c r="I346" s="51"/>
      <c r="J346" s="51"/>
      <c r="K346" s="51"/>
    </row>
    <row r="347" spans="7:11" ht="12.75">
      <c r="G347" s="51"/>
      <c r="H347" s="51"/>
      <c r="I347" s="51"/>
      <c r="J347" s="51"/>
      <c r="K347" s="51"/>
    </row>
    <row r="348" spans="7:11" ht="12.75">
      <c r="G348" s="51"/>
      <c r="H348" s="51"/>
      <c r="I348" s="51"/>
      <c r="J348" s="51"/>
      <c r="K348" s="51"/>
    </row>
    <row r="349" spans="7:11" ht="12.75">
      <c r="G349" s="51"/>
      <c r="H349" s="51"/>
      <c r="I349" s="51"/>
      <c r="J349" s="51"/>
      <c r="K349" s="51"/>
    </row>
    <row r="350" spans="7:11" ht="12.75">
      <c r="G350" s="51"/>
      <c r="H350" s="51"/>
      <c r="I350" s="51"/>
      <c r="J350" s="51"/>
      <c r="K350" s="51"/>
    </row>
    <row r="351" spans="7:11" ht="12.75">
      <c r="G351" s="51"/>
      <c r="H351" s="51"/>
      <c r="I351" s="51"/>
      <c r="J351" s="51"/>
      <c r="K351" s="51"/>
    </row>
    <row r="352" spans="7:11" ht="12.75">
      <c r="G352" s="51"/>
      <c r="H352" s="51"/>
      <c r="I352" s="51"/>
      <c r="J352" s="51"/>
      <c r="K352" s="51"/>
    </row>
    <row r="353" spans="7:11" ht="12.75">
      <c r="G353" s="51"/>
      <c r="H353" s="51"/>
      <c r="I353" s="51"/>
      <c r="J353" s="51"/>
      <c r="K353" s="51"/>
    </row>
    <row r="354" spans="7:11" ht="12.75">
      <c r="G354" s="51"/>
      <c r="H354" s="51"/>
      <c r="I354" s="51"/>
      <c r="J354" s="51"/>
      <c r="K354" s="51"/>
    </row>
    <row r="355" spans="7:11" ht="12.75">
      <c r="G355" s="51"/>
      <c r="H355" s="51"/>
      <c r="I355" s="51"/>
      <c r="J355" s="51"/>
      <c r="K355" s="51"/>
    </row>
    <row r="356" spans="7:11" ht="12.75">
      <c r="G356" s="51"/>
      <c r="H356" s="51"/>
      <c r="I356" s="51"/>
      <c r="J356" s="51"/>
      <c r="K356" s="51"/>
    </row>
    <row r="357" spans="7:11" ht="12.75">
      <c r="G357" s="51"/>
      <c r="H357" s="51"/>
      <c r="I357" s="51"/>
      <c r="J357" s="51"/>
      <c r="K357" s="51"/>
    </row>
    <row r="358" spans="7:11" ht="12.75">
      <c r="G358" s="51"/>
      <c r="H358" s="51"/>
      <c r="I358" s="51"/>
      <c r="J358" s="51"/>
      <c r="K358" s="51"/>
    </row>
    <row r="359" spans="7:11" ht="12.75">
      <c r="G359" s="51"/>
      <c r="H359" s="51"/>
      <c r="I359" s="51"/>
      <c r="J359" s="51"/>
      <c r="K359" s="51"/>
    </row>
    <row r="360" spans="7:11" ht="12.75">
      <c r="G360" s="51"/>
      <c r="H360" s="51"/>
      <c r="I360" s="51"/>
      <c r="J360" s="51"/>
      <c r="K360" s="51"/>
    </row>
    <row r="361" spans="7:11" ht="12.75">
      <c r="G361" s="51"/>
      <c r="H361" s="51"/>
      <c r="I361" s="51"/>
      <c r="J361" s="51"/>
      <c r="K361" s="51"/>
    </row>
    <row r="362" spans="7:11" ht="12.75">
      <c r="G362" s="51"/>
      <c r="H362" s="51"/>
      <c r="I362" s="51"/>
      <c r="J362" s="51"/>
      <c r="K362" s="51"/>
    </row>
    <row r="363" spans="7:11" ht="12.75">
      <c r="G363" s="51"/>
      <c r="H363" s="51"/>
      <c r="I363" s="51"/>
      <c r="J363" s="51"/>
      <c r="K363" s="51"/>
    </row>
    <row r="364" spans="7:11" ht="12.75">
      <c r="G364" s="51"/>
      <c r="H364" s="51"/>
      <c r="I364" s="51"/>
      <c r="J364" s="51"/>
      <c r="K364" s="51"/>
    </row>
    <row r="365" spans="7:11" ht="12.75">
      <c r="G365" s="51"/>
      <c r="H365" s="51"/>
      <c r="I365" s="51"/>
      <c r="J365" s="51"/>
      <c r="K365" s="51"/>
    </row>
    <row r="366" spans="7:11" ht="12.75">
      <c r="G366" s="51"/>
      <c r="H366" s="51"/>
      <c r="I366" s="51"/>
      <c r="J366" s="51"/>
      <c r="K366" s="51"/>
    </row>
    <row r="367" spans="7:11" ht="12.75">
      <c r="G367" s="51"/>
      <c r="H367" s="51"/>
      <c r="I367" s="51"/>
      <c r="J367" s="51"/>
      <c r="K367" s="51"/>
    </row>
    <row r="368" spans="7:11" ht="12.75">
      <c r="G368" s="51"/>
      <c r="H368" s="51"/>
      <c r="I368" s="51"/>
      <c r="J368" s="51"/>
      <c r="K368" s="51"/>
    </row>
    <row r="369" spans="7:11" ht="12.75">
      <c r="G369" s="51"/>
      <c r="H369" s="51"/>
      <c r="I369" s="51"/>
      <c r="J369" s="51"/>
      <c r="K369" s="51"/>
    </row>
    <row r="370" spans="7:11" ht="12.75">
      <c r="G370" s="51"/>
      <c r="H370" s="51"/>
      <c r="I370" s="51"/>
      <c r="J370" s="51"/>
      <c r="K370" s="51"/>
    </row>
    <row r="371" spans="7:11" ht="12.75">
      <c r="G371" s="51"/>
      <c r="H371" s="51"/>
      <c r="I371" s="51"/>
      <c r="J371" s="51"/>
      <c r="K371" s="51"/>
    </row>
    <row r="372" spans="7:11" ht="12.75">
      <c r="G372" s="51"/>
      <c r="H372" s="51"/>
      <c r="I372" s="51"/>
      <c r="J372" s="51"/>
      <c r="K372" s="51"/>
    </row>
    <row r="373" spans="7:11" ht="12.75">
      <c r="G373" s="51"/>
      <c r="H373" s="51"/>
      <c r="I373" s="51"/>
      <c r="J373" s="51"/>
      <c r="K373" s="51"/>
    </row>
    <row r="374" spans="7:11" ht="12.75">
      <c r="G374" s="51"/>
      <c r="H374" s="51"/>
      <c r="I374" s="51"/>
      <c r="J374" s="51"/>
      <c r="K374" s="51"/>
    </row>
    <row r="375" spans="7:11" ht="12.75">
      <c r="G375" s="51"/>
      <c r="H375" s="51"/>
      <c r="I375" s="51"/>
      <c r="J375" s="51"/>
      <c r="K375" s="51"/>
    </row>
    <row r="376" spans="7:11" ht="12.75">
      <c r="G376" s="51"/>
      <c r="H376" s="51"/>
      <c r="I376" s="51"/>
      <c r="J376" s="51"/>
      <c r="K376" s="51"/>
    </row>
    <row r="377" spans="7:11" ht="12.75">
      <c r="G377" s="51"/>
      <c r="H377" s="51"/>
      <c r="I377" s="51"/>
      <c r="J377" s="51"/>
      <c r="K377" s="51"/>
    </row>
    <row r="378" spans="7:11" ht="12.75">
      <c r="G378" s="51"/>
      <c r="H378" s="51"/>
      <c r="I378" s="51"/>
      <c r="J378" s="51"/>
      <c r="K378" s="51"/>
    </row>
    <row r="379" spans="7:11" ht="12.75">
      <c r="G379" s="51"/>
      <c r="H379" s="51"/>
      <c r="I379" s="51"/>
      <c r="J379" s="51"/>
      <c r="K379" s="51"/>
    </row>
    <row r="380" spans="7:11" ht="12.75">
      <c r="G380" s="51"/>
      <c r="H380" s="51"/>
      <c r="I380" s="51"/>
      <c r="J380" s="51"/>
      <c r="K380" s="51"/>
    </row>
    <row r="381" spans="7:11" ht="12.75">
      <c r="G381" s="51"/>
      <c r="H381" s="51"/>
      <c r="I381" s="51"/>
      <c r="J381" s="51"/>
      <c r="K381" s="51"/>
    </row>
    <row r="382" spans="7:11" ht="12.75">
      <c r="G382" s="51"/>
      <c r="H382" s="51"/>
      <c r="I382" s="51"/>
      <c r="J382" s="51"/>
      <c r="K382" s="51"/>
    </row>
    <row r="383" spans="7:11" ht="12.75">
      <c r="G383" s="51"/>
      <c r="H383" s="51"/>
      <c r="I383" s="51"/>
      <c r="J383" s="51"/>
      <c r="K383" s="51"/>
    </row>
    <row r="384" spans="7:11" ht="12.75">
      <c r="G384" s="51"/>
      <c r="H384" s="51"/>
      <c r="I384" s="51"/>
      <c r="J384" s="51"/>
      <c r="K384" s="51"/>
    </row>
    <row r="385" spans="7:11" ht="12.75">
      <c r="G385" s="51"/>
      <c r="H385" s="51"/>
      <c r="I385" s="51"/>
      <c r="J385" s="51"/>
      <c r="K385" s="51"/>
    </row>
    <row r="386" spans="7:11" ht="12.75">
      <c r="G386" s="51"/>
      <c r="H386" s="51"/>
      <c r="I386" s="51"/>
      <c r="J386" s="51"/>
      <c r="K386" s="51"/>
    </row>
    <row r="387" spans="7:11" ht="12.75">
      <c r="G387" s="51"/>
      <c r="H387" s="51"/>
      <c r="I387" s="51"/>
      <c r="J387" s="51"/>
      <c r="K387" s="51"/>
    </row>
    <row r="388" spans="7:11" ht="12.75">
      <c r="G388" s="51"/>
      <c r="H388" s="51"/>
      <c r="I388" s="51"/>
      <c r="J388" s="51"/>
      <c r="K388" s="51"/>
    </row>
    <row r="389" spans="7:11" ht="12.75">
      <c r="G389" s="51"/>
      <c r="H389" s="51"/>
      <c r="I389" s="51"/>
      <c r="J389" s="51"/>
      <c r="K389" s="51"/>
    </row>
    <row r="390" spans="7:11" ht="12.75">
      <c r="G390" s="51"/>
      <c r="H390" s="51"/>
      <c r="I390" s="51"/>
      <c r="J390" s="51"/>
      <c r="K390" s="51"/>
    </row>
    <row r="391" spans="7:11" ht="12.75">
      <c r="G391" s="51"/>
      <c r="H391" s="51"/>
      <c r="I391" s="51"/>
      <c r="J391" s="51"/>
      <c r="K391" s="51"/>
    </row>
    <row r="392" spans="7:11" ht="12.75">
      <c r="G392" s="51"/>
      <c r="H392" s="51"/>
      <c r="I392" s="51"/>
      <c r="J392" s="51"/>
      <c r="K392" s="51"/>
    </row>
  </sheetData>
  <mergeCells count="1">
    <mergeCell ref="C2:E3"/>
  </mergeCells>
  <pageMargins left="0.5" right="0.5" top="1" bottom="0.5" header="0.5" footer="0.5"/>
  <pageSetup orientation="landscape" paperSize="1" r:id="rId1"/>
  <headerFooter alignWithMargins="0">
    <oddHeader>&amp;CCopper Mountain</oddHeader>
    <oddFooter>&amp;L2009&amp;RFlatland Ski Association</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6E3C3AEA-9133-4559-92DD-3A51110B678E}">
  <sheetPr codeName="Sheet3"/>
  <dimension ref="A1:AC156"/>
  <sheetViews>
    <sheetView workbookViewId="0" topLeftCell="U1">
      <pane ySplit="1" topLeftCell="A2" activePane="bottomLeft" state="frozen"/>
      <selection pane="topLeft" activeCell="U1" sqref="U1"/>
      <selection pane="bottomLeft" activeCell="AA2" sqref="AA2:AA6"/>
    </sheetView>
  </sheetViews>
  <sheetFormatPr defaultColWidth="9.144285714285713" defaultRowHeight="15"/>
  <cols>
    <col min="1" max="1" width="4" style="187" bestFit="1" customWidth="1"/>
    <col min="2" max="2" width="10.428571428571429" style="187" bestFit="1" customWidth="1"/>
    <col min="3" max="3" width="16.142857142857142" style="187" bestFit="1" customWidth="1"/>
    <col min="4" max="4" width="10.571428571428571" style="187" bestFit="1" customWidth="1"/>
    <col min="5" max="5" width="6.142857142857143" style="187" bestFit="1" customWidth="1"/>
    <col min="6" max="6" width="8.142857142857142" style="187" bestFit="1" customWidth="1"/>
    <col min="7" max="7" width="21" style="187" bestFit="1" customWidth="1"/>
    <col min="8" max="8" width="5.571428571428571" style="187" bestFit="1" customWidth="1"/>
    <col min="9" max="9" width="6" style="187" bestFit="1" customWidth="1"/>
    <col min="10" max="10" width="10.714285714285714" style="187" bestFit="1" customWidth="1"/>
    <col min="11" max="11" width="9" style="187" bestFit="1" customWidth="1"/>
    <col min="12" max="12" width="7.571428571428571" style="187" bestFit="1" customWidth="1"/>
    <col min="13" max="13" width="9.714285714285714" style="187" bestFit="1" customWidth="1"/>
    <col min="14" max="14" width="9.142857142857142" style="187"/>
    <col min="15" max="15" width="7.285714285714286" style="187" bestFit="1" customWidth="1"/>
    <col min="16" max="16" width="10" style="187" bestFit="1" customWidth="1"/>
    <col min="17" max="17" width="13.857142857142858" style="187" bestFit="1" customWidth="1"/>
    <col min="18" max="18" width="10.571428571428571" style="187" bestFit="1" customWidth="1"/>
    <col min="19" max="19" width="8.142857142857142" style="187" bestFit="1" customWidth="1"/>
    <col min="20" max="20" width="7.571428571428571" style="187" bestFit="1" customWidth="1"/>
    <col min="21" max="21" width="10.142857142857142" style="187" bestFit="1" customWidth="1"/>
    <col min="22" max="22" width="7.571428571428571" style="187" bestFit="1" customWidth="1"/>
    <col min="23" max="23" width="8.142857142857142" style="187" bestFit="1" customWidth="1"/>
    <col min="24" max="24" width="7.571428571428571" style="187" bestFit="1" customWidth="1"/>
    <col min="25" max="25" width="10.142857142857142" style="187" bestFit="1" customWidth="1"/>
    <col min="26" max="26" width="7.571428571428571" style="187" bestFit="1" customWidth="1"/>
    <col min="27" max="27" width="9.714285714285714" style="187" bestFit="1" customWidth="1"/>
    <col min="28" max="28" width="10.428571428571429" style="187" bestFit="1" customWidth="1"/>
    <col min="29" max="29" width="22.857142857142858" style="187" bestFit="1" customWidth="1"/>
    <col min="30" max="16384" width="9.142857142857142" style="187"/>
  </cols>
  <sheetData>
    <row r="1" spans="1:29" ht="15">
      <c r="A1" s="187" t="s">
        <v>633</v>
      </c>
      <c r="B1" s="187" t="s">
        <v>634</v>
      </c>
      <c r="C1" s="187" t="s">
        <v>168</v>
      </c>
      <c r="D1" s="187" t="s">
        <v>169</v>
      </c>
      <c r="E1" s="187" t="s">
        <v>170</v>
      </c>
      <c r="F1" s="187" t="s">
        <v>171</v>
      </c>
      <c r="G1" s="187" t="s">
        <v>172</v>
      </c>
      <c r="H1" s="187" t="s">
        <v>173</v>
      </c>
      <c r="I1" s="187" t="s">
        <v>174</v>
      </c>
      <c r="J1" s="187" t="s">
        <v>175</v>
      </c>
      <c r="K1" s="187" t="s">
        <v>176</v>
      </c>
      <c r="L1" s="187" t="s">
        <v>177</v>
      </c>
      <c r="M1" s="187" t="s">
        <v>635</v>
      </c>
      <c r="N1" s="187" t="s">
        <v>12</v>
      </c>
      <c r="O1" s="187" t="s">
        <v>636</v>
      </c>
      <c r="P1" s="187" t="s">
        <v>178</v>
      </c>
      <c r="Q1" s="187" t="s">
        <v>637</v>
      </c>
      <c r="R1" s="187" t="s">
        <v>638</v>
      </c>
      <c r="S1" s="187" t="s">
        <v>621</v>
      </c>
      <c r="T1" s="187" t="s">
        <v>622</v>
      </c>
      <c r="U1" s="187" t="s">
        <v>623</v>
      </c>
      <c r="V1" s="187" t="s">
        <v>624</v>
      </c>
      <c r="W1" s="187" t="s">
        <v>625</v>
      </c>
      <c r="X1" s="187" t="s">
        <v>626</v>
      </c>
      <c r="Y1" s="187" t="s">
        <v>627</v>
      </c>
      <c r="Z1" s="187" t="s">
        <v>628</v>
      </c>
      <c r="AA1" s="187" t="s">
        <v>629</v>
      </c>
      <c r="AB1" s="187" t="s">
        <v>630</v>
      </c>
      <c r="AC1" s="187" t="s">
        <v>631</v>
      </c>
    </row>
    <row r="2" spans="1:29" ht="15">
      <c r="A2" s="187">
        <v>2</v>
      </c>
      <c r="B2" s="187" t="s">
        <v>182</v>
      </c>
      <c r="C2" s="187" t="s">
        <v>164</v>
      </c>
      <c r="D2" s="187" t="s">
        <v>183</v>
      </c>
      <c r="G2" s="187" t="s">
        <v>184</v>
      </c>
      <c r="H2" s="187" t="s">
        <v>185</v>
      </c>
      <c r="I2" s="187">
        <v>80443</v>
      </c>
      <c r="J2" s="188"/>
      <c r="K2" s="187">
        <v>69</v>
      </c>
      <c r="L2" s="187" t="s">
        <v>34</v>
      </c>
      <c r="M2" s="187" t="s">
        <v>639</v>
      </c>
      <c r="O2" s="187" t="s">
        <v>186</v>
      </c>
      <c r="P2" s="187" t="s">
        <v>130</v>
      </c>
      <c r="R2" s="187" t="s">
        <v>167</v>
      </c>
      <c r="S2" s="187" t="s">
        <v>640</v>
      </c>
      <c r="T2" s="187">
        <v>50.74</v>
      </c>
      <c r="U2" s="187">
        <v>100.32</v>
      </c>
      <c r="V2" s="187" t="s">
        <v>641</v>
      </c>
      <c r="W2" s="187" t="s">
        <v>642</v>
      </c>
      <c r="X2" s="187">
        <v>50.64</v>
      </c>
      <c r="Y2" s="187">
        <v>103.21</v>
      </c>
      <c r="Z2" s="187" t="s">
        <v>641</v>
      </c>
      <c r="AA2" s="187">
        <f t="shared" si="0" ref="AA2:AA33">IF(U2=0,IF(Y2=0,0,Y2),IF(Y2=0,IF(U2=0,0,U2),IF(U2&lt;Y2,U2,Y2)))</f>
        <v>100.32</v>
      </c>
      <c r="AB2" s="187" t="str">
        <f t="shared" si="1" ref="AB2:AB33">IF(V2="P","P",IF(Z2="P","P",IF(V2="G","G",IF(Z2="G","G",IF(V2="S","S",IF(Z2="S","S",IF(V2="B","B",IF(Z2="B","B",""))))))))</f>
        <v/>
      </c>
      <c r="AC2" s="187" t="str">
        <f t="shared" si="2" ref="AC2:AC33">CONCATENATE(D2," ",C2)</f>
        <v>Jamie Lewis</v>
      </c>
    </row>
    <row r="3" spans="1:29" ht="15">
      <c r="A3" s="187">
        <v>3</v>
      </c>
      <c r="B3" s="187" t="s">
        <v>187</v>
      </c>
      <c r="C3" s="187" t="s">
        <v>188</v>
      </c>
      <c r="D3" s="187" t="s">
        <v>189</v>
      </c>
      <c r="G3" s="187" t="s">
        <v>190</v>
      </c>
      <c r="H3" s="187" t="s">
        <v>191</v>
      </c>
      <c r="I3" s="187">
        <v>77094</v>
      </c>
      <c r="J3" s="188"/>
      <c r="K3" s="187">
        <v>44</v>
      </c>
      <c r="L3" s="187" t="s">
        <v>34</v>
      </c>
      <c r="M3" s="187" t="s">
        <v>639</v>
      </c>
      <c r="O3" s="187" t="s">
        <v>181</v>
      </c>
      <c r="P3" s="187" t="s">
        <v>157</v>
      </c>
      <c r="R3" s="187" t="s">
        <v>167</v>
      </c>
      <c r="S3" s="187" t="s">
        <v>640</v>
      </c>
      <c r="T3" s="187">
        <v>39.43</v>
      </c>
      <c r="U3" s="187">
        <v>55.67</v>
      </c>
      <c r="V3" s="187" t="s">
        <v>643</v>
      </c>
      <c r="W3" s="187" t="s">
        <v>642</v>
      </c>
      <c r="X3" s="187">
        <v>38.66</v>
      </c>
      <c r="Y3" s="187">
        <v>55.14</v>
      </c>
      <c r="Z3" s="187" t="s">
        <v>643</v>
      </c>
      <c r="AA3" s="187">
        <f t="shared" si="0"/>
        <v>55.14</v>
      </c>
      <c r="AB3" s="187" t="str">
        <f t="shared" si="1"/>
        <v>B</v>
      </c>
      <c r="AC3" s="187" t="str">
        <f t="shared" si="2"/>
        <v>Lori Simpson</v>
      </c>
    </row>
    <row r="4" spans="1:29" ht="15">
      <c r="A4" s="187">
        <v>4</v>
      </c>
      <c r="B4" s="187" t="s">
        <v>192</v>
      </c>
      <c r="C4" s="187" t="s">
        <v>193</v>
      </c>
      <c r="D4" s="187" t="s">
        <v>194</v>
      </c>
      <c r="G4" s="187" t="s">
        <v>31</v>
      </c>
      <c r="H4" s="187" t="s">
        <v>195</v>
      </c>
      <c r="I4" s="187">
        <v>64131</v>
      </c>
      <c r="J4" s="188"/>
      <c r="K4" s="187">
        <v>70</v>
      </c>
      <c r="L4" s="187" t="s">
        <v>34</v>
      </c>
      <c r="M4" s="187" t="s">
        <v>639</v>
      </c>
      <c r="O4" s="187" t="s">
        <v>186</v>
      </c>
      <c r="P4" s="187" t="s">
        <v>154</v>
      </c>
      <c r="R4" s="187" t="s">
        <v>167</v>
      </c>
      <c r="S4" s="187" t="s">
        <v>640</v>
      </c>
      <c r="T4" s="187">
        <v>38.34</v>
      </c>
      <c r="U4" s="187">
        <v>51.36</v>
      </c>
      <c r="V4" s="187" t="s">
        <v>644</v>
      </c>
      <c r="W4" s="187" t="s">
        <v>642</v>
      </c>
      <c r="X4" s="187">
        <v>37.49</v>
      </c>
      <c r="Y4" s="187">
        <v>50.44</v>
      </c>
      <c r="Z4" s="187" t="s">
        <v>644</v>
      </c>
      <c r="AA4" s="187">
        <f t="shared" si="0"/>
        <v>50.44</v>
      </c>
      <c r="AB4" s="187" t="str">
        <f t="shared" si="1"/>
        <v>G</v>
      </c>
      <c r="AC4" s="187" t="str">
        <f t="shared" si="2"/>
        <v>Linda Minson</v>
      </c>
    </row>
    <row r="5" spans="1:29" ht="15">
      <c r="A5" s="187">
        <v>5</v>
      </c>
      <c r="C5" s="187" t="s">
        <v>196</v>
      </c>
      <c r="D5" s="187" t="s">
        <v>197</v>
      </c>
      <c r="G5" s="187" t="s">
        <v>198</v>
      </c>
      <c r="H5" s="187" t="s">
        <v>185</v>
      </c>
      <c r="I5" s="187">
        <v>80241</v>
      </c>
      <c r="J5" s="188"/>
      <c r="K5" s="187">
        <v>57</v>
      </c>
      <c r="L5" s="187" t="s">
        <v>34</v>
      </c>
      <c r="M5" s="187" t="s">
        <v>639</v>
      </c>
      <c r="O5" s="187" t="s">
        <v>186</v>
      </c>
      <c r="P5" s="187" t="s">
        <v>130</v>
      </c>
      <c r="R5" s="187" t="s">
        <v>167</v>
      </c>
      <c r="S5" s="187" t="s">
        <v>640</v>
      </c>
      <c r="T5" s="187">
        <v>44.95</v>
      </c>
      <c r="U5" s="187">
        <v>77.46</v>
      </c>
      <c r="V5" s="187" t="s">
        <v>641</v>
      </c>
      <c r="W5" s="187" t="s">
        <v>642</v>
      </c>
      <c r="X5" s="187">
        <v>44.67</v>
      </c>
      <c r="Y5" s="187">
        <v>79.25</v>
      </c>
      <c r="Z5" s="187" t="s">
        <v>641</v>
      </c>
      <c r="AA5" s="187">
        <f t="shared" si="0"/>
        <v>77.46</v>
      </c>
      <c r="AB5" s="187" t="str">
        <f t="shared" si="1"/>
        <v/>
      </c>
      <c r="AC5" s="187" t="str">
        <f t="shared" si="2"/>
        <v>Andrea Neumann</v>
      </c>
    </row>
    <row r="6" spans="1:29" ht="15">
      <c r="A6" s="187">
        <v>6</v>
      </c>
      <c r="B6" s="187" t="s">
        <v>199</v>
      </c>
      <c r="C6" s="187" t="s">
        <v>200</v>
      </c>
      <c r="D6" s="187" t="s">
        <v>201</v>
      </c>
      <c r="G6" s="187" t="s">
        <v>202</v>
      </c>
      <c r="H6" s="187" t="s">
        <v>195</v>
      </c>
      <c r="I6" s="187">
        <v>64034</v>
      </c>
      <c r="J6" s="188"/>
      <c r="K6" s="187">
        <v>61</v>
      </c>
      <c r="L6" s="187" t="s">
        <v>34</v>
      </c>
      <c r="M6" s="187" t="s">
        <v>639</v>
      </c>
      <c r="O6" s="187" t="s">
        <v>186</v>
      </c>
      <c r="P6" s="187" t="s">
        <v>154</v>
      </c>
      <c r="R6" s="187" t="s">
        <v>167</v>
      </c>
      <c r="S6" s="187" t="s">
        <v>640</v>
      </c>
      <c r="T6" s="187">
        <v>43.71</v>
      </c>
      <c r="U6" s="187">
        <v>72.56</v>
      </c>
      <c r="V6" s="187" t="s">
        <v>643</v>
      </c>
      <c r="W6" s="187" t="s">
        <v>642</v>
      </c>
      <c r="X6" s="187">
        <v>44.01</v>
      </c>
      <c r="Y6" s="187">
        <v>76.61</v>
      </c>
      <c r="Z6" s="187" t="s">
        <v>643</v>
      </c>
      <c r="AA6" s="187">
        <f t="shared" si="0"/>
        <v>72.56</v>
      </c>
      <c r="AB6" s="187" t="str">
        <f t="shared" si="1"/>
        <v>B</v>
      </c>
      <c r="AC6" s="187" t="str">
        <f t="shared" si="2"/>
        <v>Kelley Scharosch</v>
      </c>
    </row>
    <row r="7" spans="1:29" ht="15" hidden="1">
      <c r="A7" s="187">
        <v>7</v>
      </c>
      <c r="B7" s="187" t="s">
        <v>187</v>
      </c>
      <c r="C7" s="187" t="s">
        <v>188</v>
      </c>
      <c r="D7" s="187" t="s">
        <v>203</v>
      </c>
      <c r="G7" s="187" t="s">
        <v>204</v>
      </c>
      <c r="H7" s="187" t="s">
        <v>191</v>
      </c>
      <c r="I7" s="187">
        <v>77494</v>
      </c>
      <c r="J7" s="188"/>
      <c r="K7" s="187">
        <v>88</v>
      </c>
      <c r="L7" s="187" t="s">
        <v>72</v>
      </c>
      <c r="M7" s="187" t="s">
        <v>639</v>
      </c>
      <c r="O7" s="187" t="s">
        <v>205</v>
      </c>
      <c r="P7" s="187" t="s">
        <v>157</v>
      </c>
      <c r="R7" s="187" t="s">
        <v>167</v>
      </c>
      <c r="S7" s="187" t="s">
        <v>640</v>
      </c>
      <c r="T7" s="187">
        <v>45.84</v>
      </c>
      <c r="U7" s="187">
        <v>80.97</v>
      </c>
      <c r="V7" s="187" t="s">
        <v>643</v>
      </c>
      <c r="W7" s="187" t="s">
        <v>642</v>
      </c>
      <c r="X7" s="187">
        <v>48.71</v>
      </c>
      <c r="Y7" s="187">
        <v>95.47</v>
      </c>
      <c r="Z7" s="187" t="s">
        <v>641</v>
      </c>
      <c r="AA7" s="187">
        <f t="shared" si="0"/>
        <v>80.97</v>
      </c>
      <c r="AB7" s="187" t="str">
        <f t="shared" si="1"/>
        <v>B</v>
      </c>
      <c r="AC7" s="187" t="str">
        <f t="shared" si="2"/>
        <v>Wayne Simpson</v>
      </c>
    </row>
    <row r="8" spans="1:29" ht="15" hidden="1">
      <c r="A8" s="187">
        <v>8</v>
      </c>
      <c r="B8" s="187" t="s">
        <v>206</v>
      </c>
      <c r="C8" s="187" t="s">
        <v>207</v>
      </c>
      <c r="D8" s="187" t="s">
        <v>208</v>
      </c>
      <c r="G8" s="187" t="s">
        <v>29</v>
      </c>
      <c r="H8" s="187" t="s">
        <v>209</v>
      </c>
      <c r="I8" s="187">
        <v>74133</v>
      </c>
      <c r="J8" s="188"/>
      <c r="K8" s="187">
        <v>83</v>
      </c>
      <c r="L8" s="187" t="s">
        <v>72</v>
      </c>
      <c r="M8" s="187" t="s">
        <v>639</v>
      </c>
      <c r="O8" s="187" t="s">
        <v>210</v>
      </c>
      <c r="P8" s="187" t="s">
        <v>156</v>
      </c>
      <c r="R8" s="187" t="s">
        <v>167</v>
      </c>
      <c r="S8" s="187" t="s">
        <v>640</v>
      </c>
      <c r="T8" s="187">
        <v>55.13</v>
      </c>
      <c r="U8" s="187">
        <v>117.65</v>
      </c>
      <c r="V8" s="187" t="s">
        <v>641</v>
      </c>
      <c r="W8" s="187" t="s">
        <v>642</v>
      </c>
      <c r="X8" s="187">
        <v>52.53</v>
      </c>
      <c r="Y8" s="187">
        <v>110.79</v>
      </c>
      <c r="Z8" s="187" t="s">
        <v>641</v>
      </c>
      <c r="AA8" s="187">
        <f t="shared" si="0"/>
        <v>110.79</v>
      </c>
      <c r="AB8" s="187" t="str">
        <f t="shared" si="1"/>
        <v/>
      </c>
      <c r="AC8" s="187" t="str">
        <f t="shared" si="2"/>
        <v>Lee Benest</v>
      </c>
    </row>
    <row r="9" spans="1:29" ht="15" hidden="1">
      <c r="A9" s="187">
        <v>9</v>
      </c>
      <c r="B9" s="187" t="s">
        <v>211</v>
      </c>
      <c r="C9" s="187" t="s">
        <v>212</v>
      </c>
      <c r="D9" s="187" t="s">
        <v>213</v>
      </c>
      <c r="G9" s="187" t="s">
        <v>32</v>
      </c>
      <c r="H9" s="187" t="s">
        <v>214</v>
      </c>
      <c r="I9" s="187">
        <v>68116</v>
      </c>
      <c r="J9" s="188"/>
      <c r="K9" s="187">
        <v>82</v>
      </c>
      <c r="L9" s="187" t="s">
        <v>72</v>
      </c>
      <c r="M9" s="187" t="s">
        <v>639</v>
      </c>
      <c r="O9" s="187" t="s">
        <v>210</v>
      </c>
      <c r="P9" s="187" t="s">
        <v>130</v>
      </c>
      <c r="R9" s="187" t="s">
        <v>167</v>
      </c>
      <c r="S9" s="187" t="s">
        <v>640</v>
      </c>
      <c r="T9" s="187">
        <v>54.17</v>
      </c>
      <c r="U9" s="187">
        <v>113.86</v>
      </c>
      <c r="V9" s="187" t="s">
        <v>641</v>
      </c>
      <c r="W9" s="187" t="s">
        <v>642</v>
      </c>
      <c r="X9" s="187">
        <v>53.51</v>
      </c>
      <c r="Y9" s="187">
        <v>114.73</v>
      </c>
      <c r="Z9" s="187" t="s">
        <v>641</v>
      </c>
      <c r="AA9" s="187">
        <f t="shared" si="0"/>
        <v>113.86</v>
      </c>
      <c r="AB9" s="187" t="str">
        <f t="shared" si="1"/>
        <v/>
      </c>
      <c r="AC9" s="187" t="str">
        <f t="shared" si="2"/>
        <v>Patrick Connelly</v>
      </c>
    </row>
    <row r="10" spans="1:29" ht="15" hidden="1">
      <c r="A10" s="187">
        <v>10</v>
      </c>
      <c r="B10" s="187" t="s">
        <v>215</v>
      </c>
      <c r="C10" s="187" t="s">
        <v>216</v>
      </c>
      <c r="D10" s="187" t="s">
        <v>217</v>
      </c>
      <c r="G10" s="187" t="s">
        <v>26</v>
      </c>
      <c r="H10" s="187" t="s">
        <v>218</v>
      </c>
      <c r="I10" s="187">
        <v>67218</v>
      </c>
      <c r="J10" s="188"/>
      <c r="K10" s="187">
        <v>83</v>
      </c>
      <c r="L10" s="187" t="s">
        <v>72</v>
      </c>
      <c r="M10" s="187" t="s">
        <v>639</v>
      </c>
      <c r="O10" s="187" t="s">
        <v>210</v>
      </c>
      <c r="P10" s="187" t="s">
        <v>158</v>
      </c>
      <c r="R10" s="187" t="s">
        <v>167</v>
      </c>
      <c r="S10" s="187" t="s">
        <v>640</v>
      </c>
      <c r="T10" s="187">
        <v>51.11</v>
      </c>
      <c r="U10" s="187">
        <v>101.78</v>
      </c>
      <c r="V10" s="187" t="s">
        <v>641</v>
      </c>
      <c r="W10" s="187" t="s">
        <v>642</v>
      </c>
      <c r="X10" s="187">
        <v>49.82</v>
      </c>
      <c r="Y10" s="187">
        <v>99.92</v>
      </c>
      <c r="Z10" s="187" t="s">
        <v>641</v>
      </c>
      <c r="AA10" s="187">
        <f t="shared" si="0"/>
        <v>99.92</v>
      </c>
      <c r="AB10" s="187" t="str">
        <f t="shared" si="1"/>
        <v/>
      </c>
      <c r="AC10" s="187" t="str">
        <f t="shared" si="2"/>
        <v>Herbert Schnoetzinger</v>
      </c>
    </row>
    <row r="11" spans="1:29" ht="15" hidden="1">
      <c r="A11" s="187">
        <v>11</v>
      </c>
      <c r="B11" s="187" t="s">
        <v>219</v>
      </c>
      <c r="C11" s="187" t="s">
        <v>220</v>
      </c>
      <c r="D11" s="187" t="s">
        <v>203</v>
      </c>
      <c r="G11" s="187" t="s">
        <v>221</v>
      </c>
      <c r="H11" s="187" t="s">
        <v>222</v>
      </c>
      <c r="I11" s="187">
        <v>66215</v>
      </c>
      <c r="J11" s="188"/>
      <c r="K11" s="187">
        <v>84</v>
      </c>
      <c r="L11" s="187" t="s">
        <v>72</v>
      </c>
      <c r="M11" s="187" t="s">
        <v>639</v>
      </c>
      <c r="O11" s="187" t="s">
        <v>210</v>
      </c>
      <c r="P11" s="187" t="s">
        <v>154</v>
      </c>
      <c r="R11" s="187" t="s">
        <v>167</v>
      </c>
      <c r="S11" s="187" t="s">
        <v>640</v>
      </c>
      <c r="T11" s="187">
        <v>50.52</v>
      </c>
      <c r="U11" s="187">
        <v>99.45</v>
      </c>
      <c r="V11" s="187" t="s">
        <v>641</v>
      </c>
      <c r="W11" s="187" t="s">
        <v>642</v>
      </c>
      <c r="X11" s="187">
        <v>52.49</v>
      </c>
      <c r="Y11" s="187">
        <v>110.63</v>
      </c>
      <c r="Z11" s="187" t="s">
        <v>641</v>
      </c>
      <c r="AA11" s="187">
        <f t="shared" si="0"/>
        <v>99.45</v>
      </c>
      <c r="AB11" s="187" t="str">
        <f t="shared" si="1"/>
        <v/>
      </c>
      <c r="AC11" s="187" t="str">
        <f t="shared" si="2"/>
        <v>Wayne Zetzman</v>
      </c>
    </row>
    <row r="12" spans="1:29" ht="15" hidden="1">
      <c r="A12" s="187">
        <v>12</v>
      </c>
      <c r="B12" s="187" t="s">
        <v>223</v>
      </c>
      <c r="C12" s="187" t="s">
        <v>224</v>
      </c>
      <c r="D12" s="187" t="s">
        <v>225</v>
      </c>
      <c r="G12" s="187" t="s">
        <v>226</v>
      </c>
      <c r="H12" s="187" t="s">
        <v>209</v>
      </c>
      <c r="I12" s="187">
        <v>73093</v>
      </c>
      <c r="J12" s="188"/>
      <c r="K12" s="187">
        <v>81</v>
      </c>
      <c r="L12" s="187" t="s">
        <v>72</v>
      </c>
      <c r="M12" s="187" t="s">
        <v>639</v>
      </c>
      <c r="O12" s="187" t="s">
        <v>210</v>
      </c>
      <c r="P12" s="187" t="s">
        <v>160</v>
      </c>
      <c r="R12" s="187" t="s">
        <v>167</v>
      </c>
      <c r="S12" s="187" t="s">
        <v>640</v>
      </c>
      <c r="T12" s="187">
        <v>45.24</v>
      </c>
      <c r="U12" s="187">
        <v>78.6</v>
      </c>
      <c r="V12" s="187" t="s">
        <v>643</v>
      </c>
      <c r="W12" s="187" t="s">
        <v>642</v>
      </c>
      <c r="X12" s="187">
        <v>42.33</v>
      </c>
      <c r="Y12" s="187">
        <v>69.86</v>
      </c>
      <c r="Z12" s="187" t="s">
        <v>643</v>
      </c>
      <c r="AA12" s="187">
        <f t="shared" si="0"/>
        <v>69.86</v>
      </c>
      <c r="AB12" s="187" t="str">
        <f t="shared" si="1"/>
        <v>B</v>
      </c>
      <c r="AC12" s="187" t="str">
        <f t="shared" si="2"/>
        <v>Charles Wood</v>
      </c>
    </row>
    <row r="13" spans="1:29" ht="15" hidden="1">
      <c r="A13" s="187">
        <v>13</v>
      </c>
      <c r="C13" s="187" t="s">
        <v>227</v>
      </c>
      <c r="D13" s="187" t="s">
        <v>228</v>
      </c>
      <c r="G13" s="187" t="s">
        <v>229</v>
      </c>
      <c r="H13" s="187" t="s">
        <v>180</v>
      </c>
      <c r="I13" s="187">
        <v>74055</v>
      </c>
      <c r="J13" s="188"/>
      <c r="K13" s="187">
        <v>79</v>
      </c>
      <c r="L13" s="187" t="s">
        <v>72</v>
      </c>
      <c r="M13" s="187" t="s">
        <v>639</v>
      </c>
      <c r="O13" s="187" t="s">
        <v>230</v>
      </c>
      <c r="P13" s="187" t="s">
        <v>156</v>
      </c>
      <c r="R13" s="187" t="s">
        <v>167</v>
      </c>
      <c r="S13" s="187" t="s">
        <v>640</v>
      </c>
      <c r="T13" s="187" t="s">
        <v>645</v>
      </c>
      <c r="W13" s="187" t="s">
        <v>642</v>
      </c>
      <c r="X13" s="187">
        <v>44.77</v>
      </c>
      <c r="Y13" s="187">
        <v>79.65</v>
      </c>
      <c r="Z13" s="187" t="s">
        <v>641</v>
      </c>
      <c r="AA13" s="187">
        <f t="shared" si="0"/>
        <v>79.65</v>
      </c>
      <c r="AB13" s="187" t="str">
        <f t="shared" si="1"/>
        <v/>
      </c>
      <c r="AC13" s="187" t="str">
        <f t="shared" si="2"/>
        <v>Roy Sensinstaffar</v>
      </c>
    </row>
    <row r="14" spans="1:29" ht="15" hidden="1">
      <c r="A14" s="187">
        <v>14</v>
      </c>
      <c r="B14" s="187" t="s">
        <v>231</v>
      </c>
      <c r="C14" s="187" t="s">
        <v>164</v>
      </c>
      <c r="D14" s="187" t="s">
        <v>232</v>
      </c>
      <c r="G14" s="187" t="s">
        <v>184</v>
      </c>
      <c r="H14" s="187" t="s">
        <v>185</v>
      </c>
      <c r="I14" s="187">
        <v>80443</v>
      </c>
      <c r="J14" s="188"/>
      <c r="K14" s="187">
        <v>75</v>
      </c>
      <c r="L14" s="187" t="s">
        <v>72</v>
      </c>
      <c r="M14" s="187" t="s">
        <v>639</v>
      </c>
      <c r="O14" s="187" t="s">
        <v>230</v>
      </c>
      <c r="P14" s="187" t="s">
        <v>130</v>
      </c>
      <c r="R14" s="187" t="s">
        <v>167</v>
      </c>
      <c r="S14" s="187" t="s">
        <v>640</v>
      </c>
      <c r="T14" s="187">
        <v>44.75</v>
      </c>
      <c r="U14" s="187">
        <v>76.67</v>
      </c>
      <c r="V14" s="187" t="s">
        <v>641</v>
      </c>
      <c r="W14" s="187" t="s">
        <v>642</v>
      </c>
      <c r="X14" s="187">
        <v>43.16</v>
      </c>
      <c r="Y14" s="187">
        <v>73.19</v>
      </c>
      <c r="Z14" s="187" t="s">
        <v>641</v>
      </c>
      <c r="AA14" s="187">
        <f t="shared" si="0"/>
        <v>73.19</v>
      </c>
      <c r="AB14" s="187" t="str">
        <f t="shared" si="1"/>
        <v/>
      </c>
      <c r="AC14" s="187" t="str">
        <f t="shared" si="2"/>
        <v>Simon Lewis</v>
      </c>
    </row>
    <row r="15" spans="1:29" ht="15" hidden="1">
      <c r="A15" s="187">
        <v>15</v>
      </c>
      <c r="B15" s="187" t="s">
        <v>233</v>
      </c>
      <c r="C15" s="187" t="s">
        <v>234</v>
      </c>
      <c r="D15" s="187" t="s">
        <v>235</v>
      </c>
      <c r="G15" s="187" t="s">
        <v>236</v>
      </c>
      <c r="H15" s="187" t="s">
        <v>214</v>
      </c>
      <c r="I15" s="187">
        <v>68505</v>
      </c>
      <c r="J15" s="188"/>
      <c r="K15" s="187">
        <v>76</v>
      </c>
      <c r="L15" s="187" t="s">
        <v>72</v>
      </c>
      <c r="M15" s="187" t="s">
        <v>639</v>
      </c>
      <c r="O15" s="187" t="s">
        <v>230</v>
      </c>
      <c r="P15" s="187" t="s">
        <v>157</v>
      </c>
      <c r="R15" s="187" t="s">
        <v>167</v>
      </c>
      <c r="S15" s="187" t="s">
        <v>640</v>
      </c>
      <c r="T15" s="187">
        <v>56.94</v>
      </c>
      <c r="U15" s="187">
        <v>124.79</v>
      </c>
      <c r="V15" s="187" t="s">
        <v>641</v>
      </c>
      <c r="W15" s="187" t="s">
        <v>642</v>
      </c>
      <c r="X15" s="187">
        <v>53.91</v>
      </c>
      <c r="Y15" s="187">
        <v>116.33</v>
      </c>
      <c r="Z15" s="187" t="s">
        <v>641</v>
      </c>
      <c r="AA15" s="187">
        <f t="shared" si="0"/>
        <v>116.33</v>
      </c>
      <c r="AB15" s="187" t="str">
        <f t="shared" si="1"/>
        <v/>
      </c>
      <c r="AC15" s="187" t="str">
        <f t="shared" si="2"/>
        <v>Hollis Anderson</v>
      </c>
    </row>
    <row r="16" spans="1:29" ht="15" hidden="1">
      <c r="A16" s="187">
        <v>16</v>
      </c>
      <c r="B16" s="187" t="s">
        <v>237</v>
      </c>
      <c r="C16" s="187" t="s">
        <v>238</v>
      </c>
      <c r="D16" s="187" t="s">
        <v>239</v>
      </c>
      <c r="G16" s="187" t="s">
        <v>240</v>
      </c>
      <c r="H16" s="187" t="s">
        <v>218</v>
      </c>
      <c r="I16" s="187">
        <v>66209</v>
      </c>
      <c r="J16" s="188"/>
      <c r="K16" s="187">
        <v>76</v>
      </c>
      <c r="L16" s="187" t="s">
        <v>72</v>
      </c>
      <c r="M16" s="187" t="s">
        <v>639</v>
      </c>
      <c r="O16" s="187" t="s">
        <v>230</v>
      </c>
      <c r="P16" s="187" t="s">
        <v>154</v>
      </c>
      <c r="R16" s="187" t="s">
        <v>167</v>
      </c>
      <c r="S16" s="187" t="s">
        <v>640</v>
      </c>
      <c r="T16" s="187">
        <v>41.85</v>
      </c>
      <c r="U16" s="187">
        <v>65.22</v>
      </c>
      <c r="V16" s="187" t="s">
        <v>643</v>
      </c>
      <c r="W16" s="187" t="s">
        <v>642</v>
      </c>
      <c r="X16" s="187">
        <v>39.72</v>
      </c>
      <c r="Y16" s="187">
        <v>62.85</v>
      </c>
      <c r="Z16" s="187" t="s">
        <v>643</v>
      </c>
      <c r="AA16" s="187">
        <f t="shared" si="0"/>
        <v>62.85</v>
      </c>
      <c r="AB16" s="187" t="str">
        <f t="shared" si="1"/>
        <v>B</v>
      </c>
      <c r="AC16" s="187" t="str">
        <f t="shared" si="2"/>
        <v>Harold Bert</v>
      </c>
    </row>
    <row r="17" spans="1:29" ht="15" hidden="1">
      <c r="A17" s="187">
        <v>17</v>
      </c>
      <c r="C17" s="187" t="s">
        <v>234</v>
      </c>
      <c r="D17" s="187" t="s">
        <v>241</v>
      </c>
      <c r="G17" s="187" t="s">
        <v>29</v>
      </c>
      <c r="H17" s="187" t="s">
        <v>180</v>
      </c>
      <c r="I17" s="187">
        <v>74136</v>
      </c>
      <c r="J17" s="188"/>
      <c r="K17" s="187">
        <v>75</v>
      </c>
      <c r="L17" s="187" t="s">
        <v>72</v>
      </c>
      <c r="M17" s="187" t="s">
        <v>639</v>
      </c>
      <c r="O17" s="187" t="s">
        <v>230</v>
      </c>
      <c r="P17" s="187" t="s">
        <v>156</v>
      </c>
      <c r="R17" s="187" t="s">
        <v>167</v>
      </c>
      <c r="S17" s="187" t="s">
        <v>640</v>
      </c>
      <c r="T17" s="187">
        <v>45.91</v>
      </c>
      <c r="U17" s="187">
        <v>81.25</v>
      </c>
      <c r="V17" s="187" t="s">
        <v>641</v>
      </c>
      <c r="W17" s="187" t="s">
        <v>642</v>
      </c>
      <c r="X17" s="187">
        <v>46.43</v>
      </c>
      <c r="Y17" s="187">
        <v>86.32</v>
      </c>
      <c r="Z17" s="187" t="s">
        <v>641</v>
      </c>
      <c r="AA17" s="187">
        <f t="shared" si="0"/>
        <v>81.25</v>
      </c>
      <c r="AB17" s="187" t="str">
        <f t="shared" si="1"/>
        <v/>
      </c>
      <c r="AC17" s="187" t="str">
        <f t="shared" si="2"/>
        <v>Gary Anderson</v>
      </c>
    </row>
    <row r="18" spans="1:29" ht="15" hidden="1">
      <c r="A18" s="187">
        <v>18</v>
      </c>
      <c r="B18" s="187" t="s">
        <v>242</v>
      </c>
      <c r="C18" s="187" t="s">
        <v>243</v>
      </c>
      <c r="D18" s="187" t="s">
        <v>244</v>
      </c>
      <c r="G18" s="187" t="s">
        <v>245</v>
      </c>
      <c r="H18" s="187" t="s">
        <v>246</v>
      </c>
      <c r="I18" s="187">
        <v>51534</v>
      </c>
      <c r="J18" s="188"/>
      <c r="K18" s="187">
        <v>75</v>
      </c>
      <c r="L18" s="187" t="s">
        <v>72</v>
      </c>
      <c r="M18" s="187" t="s">
        <v>639</v>
      </c>
      <c r="O18" s="187" t="s">
        <v>230</v>
      </c>
      <c r="P18" s="187" t="s">
        <v>130</v>
      </c>
      <c r="R18" s="187" t="s">
        <v>167</v>
      </c>
      <c r="S18" s="187" t="s">
        <v>640</v>
      </c>
      <c r="T18" s="187">
        <v>58.16</v>
      </c>
      <c r="U18" s="187">
        <v>129.61</v>
      </c>
      <c r="V18" s="187" t="s">
        <v>641</v>
      </c>
      <c r="W18" s="187" t="s">
        <v>642</v>
      </c>
      <c r="X18" s="187">
        <v>59.46</v>
      </c>
      <c r="Y18" s="187">
        <v>138.60</v>
      </c>
      <c r="Z18" s="187" t="s">
        <v>641</v>
      </c>
      <c r="AA18" s="187">
        <f t="shared" si="0"/>
        <v>129.61</v>
      </c>
      <c r="AB18" s="187" t="str">
        <f t="shared" si="1"/>
        <v/>
      </c>
      <c r="AC18" s="187" t="str">
        <f t="shared" si="2"/>
        <v>David Burden</v>
      </c>
    </row>
    <row r="19" spans="1:29" ht="15" hidden="1">
      <c r="A19" s="187">
        <v>19</v>
      </c>
      <c r="C19" s="187" t="s">
        <v>247</v>
      </c>
      <c r="D19" s="187" t="s">
        <v>248</v>
      </c>
      <c r="J19" s="188"/>
      <c r="K19" s="187">
        <v>76</v>
      </c>
      <c r="L19" s="187" t="s">
        <v>72</v>
      </c>
      <c r="M19" s="187" t="s">
        <v>639</v>
      </c>
      <c r="O19" s="187" t="s">
        <v>230</v>
      </c>
      <c r="P19" s="187" t="s">
        <v>130</v>
      </c>
      <c r="R19" s="187" t="s">
        <v>167</v>
      </c>
      <c r="S19" s="187" t="s">
        <v>640</v>
      </c>
      <c r="T19" s="187">
        <v>37.40</v>
      </c>
      <c r="U19" s="187">
        <v>47.65</v>
      </c>
      <c r="V19" s="187" t="s">
        <v>646</v>
      </c>
      <c r="W19" s="187" t="s">
        <v>642</v>
      </c>
      <c r="X19" s="187">
        <v>36.8</v>
      </c>
      <c r="Y19" s="187">
        <v>47.67</v>
      </c>
      <c r="Z19" s="187" t="s">
        <v>646</v>
      </c>
      <c r="AA19" s="187">
        <f t="shared" si="0"/>
        <v>47.65</v>
      </c>
      <c r="AB19" s="187" t="str">
        <f t="shared" si="1"/>
        <v>S</v>
      </c>
      <c r="AC19" s="187" t="str">
        <f t="shared" si="2"/>
        <v>Wilson Richard</v>
      </c>
    </row>
    <row r="20" spans="1:29" ht="15" hidden="1">
      <c r="A20" s="187">
        <v>22</v>
      </c>
      <c r="B20" s="187" t="s">
        <v>251</v>
      </c>
      <c r="C20" s="187" t="s">
        <v>252</v>
      </c>
      <c r="D20" s="187" t="s">
        <v>253</v>
      </c>
      <c r="G20" s="187" t="s">
        <v>236</v>
      </c>
      <c r="H20" s="187" t="s">
        <v>214</v>
      </c>
      <c r="I20" s="187">
        <v>68528</v>
      </c>
      <c r="J20" s="188"/>
      <c r="K20" s="187">
        <v>74</v>
      </c>
      <c r="L20" s="187" t="s">
        <v>72</v>
      </c>
      <c r="M20" s="187" t="s">
        <v>639</v>
      </c>
      <c r="O20" s="187" t="s">
        <v>250</v>
      </c>
      <c r="P20" s="187" t="s">
        <v>157</v>
      </c>
      <c r="R20" s="187" t="s">
        <v>167</v>
      </c>
      <c r="S20" s="187" t="s">
        <v>640</v>
      </c>
      <c r="T20" s="187">
        <v>43.71</v>
      </c>
      <c r="U20" s="187">
        <v>72.56</v>
      </c>
      <c r="V20" s="187" t="s">
        <v>641</v>
      </c>
      <c r="W20" s="187" t="s">
        <v>642</v>
      </c>
      <c r="X20" s="187">
        <v>40.01</v>
      </c>
      <c r="Y20" s="187">
        <v>60.55</v>
      </c>
      <c r="Z20" s="187" t="s">
        <v>643</v>
      </c>
      <c r="AA20" s="187">
        <f t="shared" si="0"/>
        <v>60.55</v>
      </c>
      <c r="AB20" s="187" t="str">
        <f t="shared" si="1"/>
        <v>B</v>
      </c>
      <c r="AC20" s="187" t="str">
        <f t="shared" si="2"/>
        <v>John Sedlak</v>
      </c>
    </row>
    <row r="21" spans="1:29" ht="15" hidden="1">
      <c r="A21" s="187">
        <v>23</v>
      </c>
      <c r="C21" s="187" t="s">
        <v>254</v>
      </c>
      <c r="D21" s="187" t="s">
        <v>255</v>
      </c>
      <c r="G21" s="187" t="s">
        <v>26</v>
      </c>
      <c r="H21" s="187" t="s">
        <v>218</v>
      </c>
      <c r="I21" s="187">
        <v>67212</v>
      </c>
      <c r="J21" s="188"/>
      <c r="K21" s="187">
        <v>74</v>
      </c>
      <c r="L21" s="187" t="s">
        <v>72</v>
      </c>
      <c r="M21" s="187" t="s">
        <v>639</v>
      </c>
      <c r="O21" s="187" t="s">
        <v>250</v>
      </c>
      <c r="P21" s="187" t="s">
        <v>158</v>
      </c>
      <c r="R21" s="187" t="s">
        <v>167</v>
      </c>
      <c r="S21" s="187" t="s">
        <v>640</v>
      </c>
      <c r="T21" s="187">
        <v>49.89</v>
      </c>
      <c r="U21" s="187">
        <v>96.96</v>
      </c>
      <c r="V21" s="187" t="s">
        <v>641</v>
      </c>
      <c r="W21" s="187" t="s">
        <v>642</v>
      </c>
      <c r="X21" s="187">
        <v>51.69</v>
      </c>
      <c r="Y21" s="187">
        <v>107.42</v>
      </c>
      <c r="Z21" s="187" t="s">
        <v>641</v>
      </c>
      <c r="AA21" s="187">
        <f t="shared" si="0"/>
        <v>96.96</v>
      </c>
      <c r="AB21" s="187" t="str">
        <f t="shared" si="1"/>
        <v/>
      </c>
      <c r="AC21" s="187" t="str">
        <f t="shared" si="2"/>
        <v>Max Marsh</v>
      </c>
    </row>
    <row r="22" spans="1:29" ht="15" hidden="1">
      <c r="A22" s="187">
        <v>24</v>
      </c>
      <c r="B22" s="187" t="s">
        <v>256</v>
      </c>
      <c r="C22" s="187" t="s">
        <v>257</v>
      </c>
      <c r="D22" s="187" t="s">
        <v>225</v>
      </c>
      <c r="G22" s="187" t="s">
        <v>258</v>
      </c>
      <c r="H22" s="187" t="s">
        <v>218</v>
      </c>
      <c r="I22" s="187">
        <v>67401</v>
      </c>
      <c r="J22" s="188"/>
      <c r="K22" s="187">
        <v>72</v>
      </c>
      <c r="L22" s="187" t="s">
        <v>72</v>
      </c>
      <c r="M22" s="187" t="s">
        <v>639</v>
      </c>
      <c r="O22" s="187" t="s">
        <v>250</v>
      </c>
      <c r="P22" s="187" t="s">
        <v>154</v>
      </c>
      <c r="R22" s="187" t="s">
        <v>167</v>
      </c>
      <c r="S22" s="187" t="s">
        <v>640</v>
      </c>
      <c r="T22" s="187">
        <v>36.14</v>
      </c>
      <c r="U22" s="187">
        <v>42.68</v>
      </c>
      <c r="V22" s="187" t="s">
        <v>646</v>
      </c>
      <c r="W22" s="187" t="s">
        <v>642</v>
      </c>
      <c r="X22" s="187">
        <v>36.16</v>
      </c>
      <c r="Y22" s="187">
        <v>45.10</v>
      </c>
      <c r="Z22" s="187" t="s">
        <v>646</v>
      </c>
      <c r="AA22" s="187">
        <f t="shared" si="0"/>
        <v>42.68</v>
      </c>
      <c r="AB22" s="187" t="str">
        <f t="shared" si="1"/>
        <v>S</v>
      </c>
      <c r="AC22" s="187" t="str">
        <f t="shared" si="2"/>
        <v>Charles Bockhorn</v>
      </c>
    </row>
    <row r="23" spans="1:29" ht="15" hidden="1">
      <c r="A23" s="187">
        <v>25</v>
      </c>
      <c r="B23" s="187" t="s">
        <v>259</v>
      </c>
      <c r="C23" s="187" t="s">
        <v>164</v>
      </c>
      <c r="D23" s="187" t="s">
        <v>260</v>
      </c>
      <c r="G23" s="187" t="s">
        <v>261</v>
      </c>
      <c r="H23" s="187" t="s">
        <v>209</v>
      </c>
      <c r="I23" s="187">
        <v>73010</v>
      </c>
      <c r="J23" s="188"/>
      <c r="K23" s="187">
        <v>70</v>
      </c>
      <c r="L23" s="187" t="s">
        <v>72</v>
      </c>
      <c r="M23" s="187" t="s">
        <v>639</v>
      </c>
      <c r="O23" s="187" t="s">
        <v>250</v>
      </c>
      <c r="P23" s="187" t="s">
        <v>160</v>
      </c>
      <c r="R23" s="187" t="s">
        <v>167</v>
      </c>
      <c r="S23" s="187" t="s">
        <v>640</v>
      </c>
      <c r="T23" s="187">
        <v>37.05</v>
      </c>
      <c r="U23" s="187">
        <v>46.27</v>
      </c>
      <c r="V23" s="187" t="s">
        <v>646</v>
      </c>
      <c r="W23" s="187" t="s">
        <v>642</v>
      </c>
      <c r="X23" s="187">
        <v>37.19</v>
      </c>
      <c r="Y23" s="187">
        <v>49.24</v>
      </c>
      <c r="Z23" s="187" t="s">
        <v>646</v>
      </c>
      <c r="AA23" s="187">
        <f t="shared" si="0"/>
        <v>46.27</v>
      </c>
      <c r="AB23" s="187" t="str">
        <f t="shared" si="1"/>
        <v>S</v>
      </c>
      <c r="AC23" s="187" t="str">
        <f t="shared" si="2"/>
        <v>Henry Lewis</v>
      </c>
    </row>
    <row r="24" spans="1:29" ht="15" hidden="1">
      <c r="A24" s="187">
        <v>27</v>
      </c>
      <c r="B24" s="187" t="s">
        <v>262</v>
      </c>
      <c r="C24" s="187" t="s">
        <v>263</v>
      </c>
      <c r="D24" s="187" t="s">
        <v>264</v>
      </c>
      <c r="G24" s="187" t="s">
        <v>265</v>
      </c>
      <c r="H24" s="187" t="s">
        <v>195</v>
      </c>
      <c r="I24" s="187">
        <v>64012</v>
      </c>
      <c r="J24" s="188"/>
      <c r="K24" s="187">
        <v>72</v>
      </c>
      <c r="L24" s="187" t="s">
        <v>72</v>
      </c>
      <c r="M24" s="187" t="s">
        <v>639</v>
      </c>
      <c r="O24" s="187" t="s">
        <v>250</v>
      </c>
      <c r="P24" s="187" t="s">
        <v>154</v>
      </c>
      <c r="R24" s="187" t="s">
        <v>167</v>
      </c>
      <c r="S24" s="187" t="s">
        <v>640</v>
      </c>
      <c r="T24" s="187" t="s">
        <v>645</v>
      </c>
      <c r="W24" s="187" t="s">
        <v>642</v>
      </c>
      <c r="X24" s="187">
        <v>36.39</v>
      </c>
      <c r="Y24" s="187">
        <v>46.03</v>
      </c>
      <c r="Z24" s="187" t="s">
        <v>646</v>
      </c>
      <c r="AA24" s="187">
        <f t="shared" si="0"/>
        <v>46.03</v>
      </c>
      <c r="AB24" s="187" t="str">
        <f t="shared" si="1"/>
        <v>S</v>
      </c>
      <c r="AC24" s="187" t="str">
        <f t="shared" si="2"/>
        <v>Alfred Gonzales</v>
      </c>
    </row>
    <row r="25" spans="1:29" ht="15" hidden="1">
      <c r="A25" s="187">
        <v>28</v>
      </c>
      <c r="C25" s="187" t="s">
        <v>266</v>
      </c>
      <c r="D25" s="187" t="s">
        <v>267</v>
      </c>
      <c r="G25" s="187" t="s">
        <v>268</v>
      </c>
      <c r="H25" s="187" t="s">
        <v>209</v>
      </c>
      <c r="I25" s="187">
        <v>73026</v>
      </c>
      <c r="J25" s="188"/>
      <c r="K25" s="187">
        <v>71</v>
      </c>
      <c r="L25" s="187" t="s">
        <v>72</v>
      </c>
      <c r="M25" s="187" t="s">
        <v>639</v>
      </c>
      <c r="O25" s="187" t="s">
        <v>250</v>
      </c>
      <c r="P25" s="187" t="s">
        <v>160</v>
      </c>
      <c r="R25" s="187" t="s">
        <v>167</v>
      </c>
      <c r="S25" s="187" t="s">
        <v>640</v>
      </c>
      <c r="T25" s="187">
        <v>56.65</v>
      </c>
      <c r="U25" s="187">
        <v>123.65</v>
      </c>
      <c r="V25" s="187" t="s">
        <v>641</v>
      </c>
      <c r="W25" s="187" t="s">
        <v>642</v>
      </c>
      <c r="X25" s="187">
        <v>56.05</v>
      </c>
      <c r="Y25" s="187">
        <v>124.92</v>
      </c>
      <c r="Z25" s="187" t="s">
        <v>641</v>
      </c>
      <c r="AA25" s="187">
        <f t="shared" si="0"/>
        <v>123.65</v>
      </c>
      <c r="AB25" s="187" t="str">
        <f t="shared" si="1"/>
        <v/>
      </c>
      <c r="AC25" s="187" t="str">
        <f t="shared" si="2"/>
        <v>Randy Carter</v>
      </c>
    </row>
    <row r="26" spans="1:29" ht="15" hidden="1">
      <c r="A26" s="187">
        <v>30</v>
      </c>
      <c r="B26" s="187" t="s">
        <v>270</v>
      </c>
      <c r="C26" s="187" t="s">
        <v>271</v>
      </c>
      <c r="D26" s="187" t="s">
        <v>272</v>
      </c>
      <c r="G26" s="187" t="s">
        <v>26</v>
      </c>
      <c r="H26" s="187" t="s">
        <v>218</v>
      </c>
      <c r="I26" s="187">
        <v>67235</v>
      </c>
      <c r="J26" s="188"/>
      <c r="K26" s="187">
        <v>74</v>
      </c>
      <c r="L26" s="187" t="s">
        <v>72</v>
      </c>
      <c r="M26" s="187" t="s">
        <v>639</v>
      </c>
      <c r="O26" s="187" t="s">
        <v>250</v>
      </c>
      <c r="P26" s="187" t="s">
        <v>154</v>
      </c>
      <c r="R26" s="187" t="s">
        <v>167</v>
      </c>
      <c r="S26" s="187" t="s">
        <v>640</v>
      </c>
      <c r="T26" s="187">
        <v>38.99</v>
      </c>
      <c r="U26" s="187">
        <v>53.93</v>
      </c>
      <c r="V26" s="187" t="s">
        <v>643</v>
      </c>
      <c r="W26" s="187" t="s">
        <v>642</v>
      </c>
      <c r="X26" s="187">
        <v>39.78</v>
      </c>
      <c r="Y26" s="187">
        <v>59.63</v>
      </c>
      <c r="Z26" s="187" t="s">
        <v>643</v>
      </c>
      <c r="AA26" s="187">
        <f t="shared" si="0"/>
        <v>53.93</v>
      </c>
      <c r="AB26" s="187" t="str">
        <f t="shared" si="1"/>
        <v>B</v>
      </c>
      <c r="AC26" s="187" t="str">
        <f t="shared" si="2"/>
        <v>Scott Branum</v>
      </c>
    </row>
    <row r="27" spans="1:29" ht="15" hidden="1">
      <c r="A27" s="187">
        <v>31</v>
      </c>
      <c r="B27" s="187" t="s">
        <v>273</v>
      </c>
      <c r="C27" s="187" t="s">
        <v>274</v>
      </c>
      <c r="D27" s="187" t="s">
        <v>275</v>
      </c>
      <c r="G27" s="187" t="s">
        <v>30</v>
      </c>
      <c r="H27" s="187" t="s">
        <v>209</v>
      </c>
      <c r="I27" s="187">
        <v>73159</v>
      </c>
      <c r="J27" s="188"/>
      <c r="K27" s="187">
        <v>73</v>
      </c>
      <c r="L27" s="187" t="s">
        <v>72</v>
      </c>
      <c r="M27" s="187" t="s">
        <v>639</v>
      </c>
      <c r="O27" s="187" t="s">
        <v>250</v>
      </c>
      <c r="P27" s="187" t="s">
        <v>160</v>
      </c>
      <c r="R27" s="187" t="s">
        <v>167</v>
      </c>
      <c r="S27" s="187" t="s">
        <v>640</v>
      </c>
      <c r="T27" s="187">
        <v>51.20</v>
      </c>
      <c r="U27" s="187">
        <v>102.13</v>
      </c>
      <c r="V27" s="187" t="s">
        <v>641</v>
      </c>
      <c r="W27" s="187" t="s">
        <v>642</v>
      </c>
      <c r="X27" s="187">
        <v>49.98</v>
      </c>
      <c r="Y27" s="187">
        <v>100.56</v>
      </c>
      <c r="Z27" s="187" t="s">
        <v>641</v>
      </c>
      <c r="AA27" s="187">
        <f t="shared" si="0"/>
        <v>100.56</v>
      </c>
      <c r="AB27" s="187" t="str">
        <f t="shared" si="1"/>
        <v/>
      </c>
      <c r="AC27" s="187" t="str">
        <f t="shared" si="2"/>
        <v>Elias Walter</v>
      </c>
    </row>
    <row r="28" spans="1:29" ht="15" hidden="1">
      <c r="A28" s="187">
        <v>33</v>
      </c>
      <c r="B28" s="187" t="s">
        <v>278</v>
      </c>
      <c r="C28" s="187" t="s">
        <v>279</v>
      </c>
      <c r="D28" s="187" t="s">
        <v>253</v>
      </c>
      <c r="G28" s="187" t="s">
        <v>280</v>
      </c>
      <c r="H28" s="187" t="s">
        <v>218</v>
      </c>
      <c r="I28" s="187">
        <v>66208</v>
      </c>
      <c r="J28" s="188"/>
      <c r="K28" s="187">
        <v>74</v>
      </c>
      <c r="L28" s="187" t="s">
        <v>72</v>
      </c>
      <c r="M28" s="187" t="s">
        <v>639</v>
      </c>
      <c r="O28" s="187" t="s">
        <v>250</v>
      </c>
      <c r="P28" s="187" t="s">
        <v>154</v>
      </c>
      <c r="R28" s="187" t="s">
        <v>167</v>
      </c>
      <c r="S28" s="187" t="s">
        <v>640</v>
      </c>
      <c r="T28" s="187">
        <v>44.51</v>
      </c>
      <c r="U28" s="187">
        <v>75.72</v>
      </c>
      <c r="V28" s="187" t="s">
        <v>641</v>
      </c>
      <c r="W28" s="187" t="s">
        <v>642</v>
      </c>
      <c r="X28" s="187">
        <v>44.69</v>
      </c>
      <c r="Y28" s="187">
        <v>79.33</v>
      </c>
      <c r="Z28" s="187" t="s">
        <v>641</v>
      </c>
      <c r="AA28" s="187">
        <f t="shared" si="0"/>
        <v>75.72</v>
      </c>
      <c r="AB28" s="187" t="str">
        <f t="shared" si="1"/>
        <v/>
      </c>
      <c r="AC28" s="187" t="str">
        <f t="shared" si="2"/>
        <v xml:space="preserve">John Pickard </v>
      </c>
    </row>
    <row r="29" spans="1:29" ht="15" hidden="1">
      <c r="A29" s="187">
        <v>34</v>
      </c>
      <c r="B29" s="187" t="s">
        <v>281</v>
      </c>
      <c r="C29" s="187" t="s">
        <v>282</v>
      </c>
      <c r="D29" s="187" t="s">
        <v>283</v>
      </c>
      <c r="G29" s="187" t="s">
        <v>284</v>
      </c>
      <c r="H29" s="187" t="s">
        <v>218</v>
      </c>
      <c r="I29" s="187">
        <v>66206</v>
      </c>
      <c r="J29" s="188"/>
      <c r="K29" s="187">
        <v>72</v>
      </c>
      <c r="L29" s="187" t="s">
        <v>72</v>
      </c>
      <c r="M29" s="187" t="s">
        <v>639</v>
      </c>
      <c r="O29" s="187" t="s">
        <v>250</v>
      </c>
      <c r="P29" s="187" t="s">
        <v>154</v>
      </c>
      <c r="R29" s="187" t="s">
        <v>167</v>
      </c>
      <c r="S29" s="187" t="s">
        <v>640</v>
      </c>
      <c r="T29" s="187">
        <v>47.96</v>
      </c>
      <c r="U29" s="187">
        <v>89.34</v>
      </c>
      <c r="V29" s="187" t="s">
        <v>641</v>
      </c>
      <c r="W29" s="187" t="s">
        <v>642</v>
      </c>
      <c r="X29" s="187">
        <v>46.93</v>
      </c>
      <c r="Y29" s="187">
        <v>88.32</v>
      </c>
      <c r="Z29" s="187" t="s">
        <v>641</v>
      </c>
      <c r="AA29" s="187">
        <f t="shared" si="0"/>
        <v>88.32</v>
      </c>
      <c r="AB29" s="187" t="str">
        <f t="shared" si="1"/>
        <v/>
      </c>
      <c r="AC29" s="187" t="str">
        <f t="shared" si="2"/>
        <v>Dale Parker</v>
      </c>
    </row>
    <row r="30" spans="1:29" ht="15" hidden="1">
      <c r="A30" s="187">
        <v>36</v>
      </c>
      <c r="C30" s="187" t="s">
        <v>286</v>
      </c>
      <c r="D30" s="187" t="s">
        <v>203</v>
      </c>
      <c r="G30" s="187" t="s">
        <v>287</v>
      </c>
      <c r="H30" s="187" t="s">
        <v>195</v>
      </c>
      <c r="I30" s="187">
        <v>64015</v>
      </c>
      <c r="J30" s="188"/>
      <c r="K30" s="187">
        <v>72</v>
      </c>
      <c r="L30" s="187" t="s">
        <v>72</v>
      </c>
      <c r="M30" s="187" t="s">
        <v>639</v>
      </c>
      <c r="O30" s="187" t="s">
        <v>250</v>
      </c>
      <c r="P30" s="187" t="s">
        <v>154</v>
      </c>
      <c r="R30" s="187" t="s">
        <v>167</v>
      </c>
      <c r="S30" s="187" t="s">
        <v>640</v>
      </c>
      <c r="T30" s="187">
        <v>49.66</v>
      </c>
      <c r="U30" s="187">
        <v>96.05</v>
      </c>
      <c r="V30" s="187" t="s">
        <v>641</v>
      </c>
      <c r="W30" s="187" t="s">
        <v>642</v>
      </c>
      <c r="X30" s="187">
        <v>47.52</v>
      </c>
      <c r="Y30" s="187">
        <v>90.69</v>
      </c>
      <c r="Z30" s="187" t="s">
        <v>641</v>
      </c>
      <c r="AA30" s="187">
        <f t="shared" si="0"/>
        <v>90.69</v>
      </c>
      <c r="AB30" s="187" t="str">
        <f t="shared" si="1"/>
        <v/>
      </c>
      <c r="AC30" s="187" t="str">
        <f t="shared" si="2"/>
        <v>Wayne Minear</v>
      </c>
    </row>
    <row r="31" spans="1:29" ht="15" hidden="1">
      <c r="A31" s="187">
        <v>38</v>
      </c>
      <c r="C31" s="187" t="s">
        <v>288</v>
      </c>
      <c r="D31" s="187" t="s">
        <v>289</v>
      </c>
      <c r="G31" s="187" t="s">
        <v>290</v>
      </c>
      <c r="H31" s="187" t="s">
        <v>291</v>
      </c>
      <c r="I31" s="187">
        <v>80487</v>
      </c>
      <c r="J31" s="188"/>
      <c r="K31" s="187">
        <v>66</v>
      </c>
      <c r="L31" s="187" t="s">
        <v>72</v>
      </c>
      <c r="M31" s="187" t="s">
        <v>639</v>
      </c>
      <c r="O31" s="187" t="s">
        <v>292</v>
      </c>
      <c r="P31" s="187" t="s">
        <v>156</v>
      </c>
      <c r="R31" s="187" t="s">
        <v>167</v>
      </c>
      <c r="S31" s="187" t="s">
        <v>640</v>
      </c>
      <c r="T31" s="187">
        <v>37.18</v>
      </c>
      <c r="U31" s="187">
        <v>46.78</v>
      </c>
      <c r="V31" s="187" t="s">
        <v>42</v>
      </c>
      <c r="W31" s="187" t="s">
        <v>642</v>
      </c>
      <c r="X31" s="187">
        <v>37.45</v>
      </c>
      <c r="Y31" s="187">
        <v>50.28</v>
      </c>
      <c r="Z31" s="187" t="s">
        <v>42</v>
      </c>
      <c r="AA31" s="187">
        <f t="shared" si="0"/>
        <v>46.78</v>
      </c>
      <c r="AB31" s="187" t="str">
        <f t="shared" si="1"/>
        <v/>
      </c>
      <c r="AC31" s="187" t="str">
        <f t="shared" si="2"/>
        <v>Tom Buder</v>
      </c>
    </row>
    <row r="32" spans="1:29" ht="15" hidden="1">
      <c r="A32" s="187">
        <v>39</v>
      </c>
      <c r="B32" s="187" t="s">
        <v>293</v>
      </c>
      <c r="C32" s="187" t="s">
        <v>294</v>
      </c>
      <c r="D32" s="187" t="s">
        <v>277</v>
      </c>
      <c r="G32" s="187" t="s">
        <v>295</v>
      </c>
      <c r="H32" s="187" t="s">
        <v>214</v>
      </c>
      <c r="I32" s="187">
        <v>68127</v>
      </c>
      <c r="J32" s="188"/>
      <c r="K32" s="187">
        <v>65</v>
      </c>
      <c r="L32" s="187" t="s">
        <v>72</v>
      </c>
      <c r="M32" s="187" t="s">
        <v>639</v>
      </c>
      <c r="O32" s="187" t="s">
        <v>292</v>
      </c>
      <c r="P32" s="187" t="s">
        <v>130</v>
      </c>
      <c r="R32" s="187" t="s">
        <v>167</v>
      </c>
      <c r="S32" s="187" t="s">
        <v>640</v>
      </c>
      <c r="T32" s="187">
        <v>38.60</v>
      </c>
      <c r="U32" s="187">
        <v>52.39</v>
      </c>
      <c r="V32" s="187" t="s">
        <v>643</v>
      </c>
      <c r="W32" s="187" t="s">
        <v>642</v>
      </c>
      <c r="X32" s="187">
        <v>39.09</v>
      </c>
      <c r="Y32" s="187">
        <v>56.86</v>
      </c>
      <c r="Z32" s="187" t="s">
        <v>643</v>
      </c>
      <c r="AA32" s="187">
        <f t="shared" si="0"/>
        <v>52.39</v>
      </c>
      <c r="AB32" s="187" t="str">
        <f t="shared" si="1"/>
        <v>B</v>
      </c>
      <c r="AC32" s="187" t="str">
        <f t="shared" si="2"/>
        <v>Mark McCracken</v>
      </c>
    </row>
    <row r="33" spans="1:29" ht="15" hidden="1">
      <c r="A33" s="187">
        <v>40</v>
      </c>
      <c r="B33" s="187" t="s">
        <v>296</v>
      </c>
      <c r="C33" s="187" t="s">
        <v>297</v>
      </c>
      <c r="D33" s="187" t="s">
        <v>298</v>
      </c>
      <c r="G33" s="187" t="s">
        <v>299</v>
      </c>
      <c r="H33" s="187" t="s">
        <v>195</v>
      </c>
      <c r="I33" s="187">
        <v>64068</v>
      </c>
      <c r="J33" s="188"/>
      <c r="K33" s="187">
        <v>68</v>
      </c>
      <c r="L33" s="187" t="s">
        <v>72</v>
      </c>
      <c r="M33" s="187" t="s">
        <v>639</v>
      </c>
      <c r="O33" s="187" t="s">
        <v>292</v>
      </c>
      <c r="P33" s="187" t="s">
        <v>157</v>
      </c>
      <c r="R33" s="187" t="s">
        <v>167</v>
      </c>
      <c r="S33" s="187" t="s">
        <v>640</v>
      </c>
      <c r="T33" s="187">
        <v>39.28</v>
      </c>
      <c r="U33" s="187">
        <v>55.07</v>
      </c>
      <c r="V33" s="187" t="s">
        <v>643</v>
      </c>
      <c r="W33" s="187" t="s">
        <v>642</v>
      </c>
      <c r="X33" s="187">
        <v>38.26</v>
      </c>
      <c r="Y33" s="187">
        <v>53.53</v>
      </c>
      <c r="Z33" s="187" t="s">
        <v>643</v>
      </c>
      <c r="AA33" s="187">
        <f t="shared" si="0"/>
        <v>53.53</v>
      </c>
      <c r="AB33" s="187" t="str">
        <f t="shared" si="1"/>
        <v>B</v>
      </c>
      <c r="AC33" s="187" t="str">
        <f t="shared" si="2"/>
        <v>Mike Williams</v>
      </c>
    </row>
    <row r="34" spans="1:29" ht="15" hidden="1">
      <c r="A34" s="187">
        <v>41</v>
      </c>
      <c r="B34" s="187" t="s">
        <v>300</v>
      </c>
      <c r="C34" s="187" t="s">
        <v>301</v>
      </c>
      <c r="D34" s="187" t="s">
        <v>247</v>
      </c>
      <c r="G34" s="187" t="s">
        <v>302</v>
      </c>
      <c r="H34" s="187" t="s">
        <v>303</v>
      </c>
      <c r="I34" s="187">
        <v>64105</v>
      </c>
      <c r="J34" s="188"/>
      <c r="K34" s="187">
        <v>69</v>
      </c>
      <c r="L34" s="187" t="s">
        <v>72</v>
      </c>
      <c r="M34" s="187" t="s">
        <v>639</v>
      </c>
      <c r="O34" s="187" t="s">
        <v>292</v>
      </c>
      <c r="P34" s="187" t="s">
        <v>154</v>
      </c>
      <c r="R34" s="187" t="s">
        <v>167</v>
      </c>
      <c r="S34" s="187" t="s">
        <v>640</v>
      </c>
      <c r="T34" s="187">
        <v>40.2</v>
      </c>
      <c r="U34" s="187">
        <v>58.71</v>
      </c>
      <c r="V34" s="187" t="s">
        <v>643</v>
      </c>
      <c r="W34" s="187" t="s">
        <v>642</v>
      </c>
      <c r="X34" s="187">
        <v>41.08</v>
      </c>
      <c r="Y34" s="187">
        <v>64.85</v>
      </c>
      <c r="Z34" s="187" t="s">
        <v>641</v>
      </c>
      <c r="AA34" s="187">
        <f t="shared" si="3" ref="AA34:AA65">IF(U34=0,IF(Y34=0,0,Y34),IF(Y34=0,IF(U34=0,0,U34),IF(U34&lt;Y34,U34,Y34)))</f>
        <v>58.71</v>
      </c>
      <c r="AB34" s="187" t="str">
        <f t="shared" si="4" ref="AB34:AB65">IF(V34="P","P",IF(Z34="P","P",IF(V34="G","G",IF(Z34="G","G",IF(V34="S","S",IF(Z34="S","S",IF(V34="B","B",IF(Z34="B","B",""))))))))</f>
        <v>B</v>
      </c>
      <c r="AC34" s="187" t="str">
        <f t="shared" si="5" ref="AC34:AC65">CONCATENATE(D34," ",C34)</f>
        <v>Richard Schnabel</v>
      </c>
    </row>
    <row r="35" spans="1:29" ht="15" hidden="1">
      <c r="A35" s="187">
        <v>42</v>
      </c>
      <c r="B35" s="187" t="s">
        <v>304</v>
      </c>
      <c r="C35" s="187" t="s">
        <v>305</v>
      </c>
      <c r="D35" s="187" t="s">
        <v>306</v>
      </c>
      <c r="G35" s="187" t="s">
        <v>307</v>
      </c>
      <c r="H35" s="187" t="s">
        <v>195</v>
      </c>
      <c r="I35" s="187">
        <v>63640</v>
      </c>
      <c r="J35" s="188"/>
      <c r="K35" s="187">
        <v>68</v>
      </c>
      <c r="L35" s="187" t="s">
        <v>72</v>
      </c>
      <c r="M35" s="187" t="s">
        <v>639</v>
      </c>
      <c r="O35" s="187" t="s">
        <v>292</v>
      </c>
      <c r="P35" s="187" t="s">
        <v>159</v>
      </c>
      <c r="R35" s="187" t="s">
        <v>167</v>
      </c>
      <c r="S35" s="187" t="s">
        <v>640</v>
      </c>
      <c r="T35" s="187">
        <v>59.25</v>
      </c>
      <c r="U35" s="187">
        <v>133.91</v>
      </c>
      <c r="V35" s="187" t="s">
        <v>641</v>
      </c>
      <c r="W35" s="187" t="s">
        <v>642</v>
      </c>
      <c r="X35" s="187">
        <v>58.12</v>
      </c>
      <c r="Y35" s="187">
        <v>133.23</v>
      </c>
      <c r="Z35" s="187" t="s">
        <v>641</v>
      </c>
      <c r="AA35" s="187">
        <f t="shared" si="3"/>
        <v>133.23</v>
      </c>
      <c r="AB35" s="187" t="str">
        <f t="shared" si="4"/>
        <v/>
      </c>
      <c r="AC35" s="187" t="str">
        <f t="shared" si="5"/>
        <v>Ron Acker</v>
      </c>
    </row>
    <row r="36" spans="1:29" ht="15" hidden="1">
      <c r="A36" s="187">
        <v>43</v>
      </c>
      <c r="B36" s="187" t="s">
        <v>308</v>
      </c>
      <c r="C36" s="187" t="s">
        <v>309</v>
      </c>
      <c r="D36" s="187" t="s">
        <v>310</v>
      </c>
      <c r="G36" s="187" t="s">
        <v>30</v>
      </c>
      <c r="H36" s="187" t="s">
        <v>209</v>
      </c>
      <c r="I36" s="187">
        <v>73170</v>
      </c>
      <c r="J36" s="188"/>
      <c r="K36" s="187">
        <v>68</v>
      </c>
      <c r="L36" s="187" t="s">
        <v>72</v>
      </c>
      <c r="M36" s="187" t="s">
        <v>639</v>
      </c>
      <c r="O36" s="187" t="s">
        <v>292</v>
      </c>
      <c r="P36" s="187" t="s">
        <v>160</v>
      </c>
      <c r="R36" s="187" t="s">
        <v>167</v>
      </c>
      <c r="S36" s="187" t="s">
        <v>640</v>
      </c>
      <c r="T36" s="187">
        <v>45.78</v>
      </c>
      <c r="U36" s="187">
        <v>80.73</v>
      </c>
      <c r="V36" s="187" t="s">
        <v>641</v>
      </c>
      <c r="W36" s="187" t="s">
        <v>642</v>
      </c>
      <c r="X36" s="187">
        <v>43.81</v>
      </c>
      <c r="Y36" s="187">
        <v>75.80</v>
      </c>
      <c r="Z36" s="187" t="s">
        <v>641</v>
      </c>
      <c r="AA36" s="187">
        <f t="shared" si="3"/>
        <v>75.80</v>
      </c>
      <c r="AB36" s="187" t="str">
        <f t="shared" si="4"/>
        <v/>
      </c>
      <c r="AC36" s="187" t="str">
        <f t="shared" si="5"/>
        <v>J Glenn Walker</v>
      </c>
    </row>
    <row r="37" spans="1:29" ht="15" hidden="1">
      <c r="A37" s="187">
        <v>44</v>
      </c>
      <c r="C37" s="187" t="s">
        <v>311</v>
      </c>
      <c r="D37" s="187" t="s">
        <v>312</v>
      </c>
      <c r="G37" s="187" t="s">
        <v>29</v>
      </c>
      <c r="H37" s="187" t="s">
        <v>209</v>
      </c>
      <c r="I37" s="187">
        <v>74112</v>
      </c>
      <c r="J37" s="188"/>
      <c r="K37" s="187">
        <v>66</v>
      </c>
      <c r="L37" s="187" t="s">
        <v>72</v>
      </c>
      <c r="M37" s="187" t="s">
        <v>639</v>
      </c>
      <c r="O37" s="187" t="s">
        <v>292</v>
      </c>
      <c r="P37" s="187" t="s">
        <v>156</v>
      </c>
      <c r="R37" s="187" t="s">
        <v>167</v>
      </c>
      <c r="S37" s="187" t="s">
        <v>640</v>
      </c>
      <c r="T37" s="187">
        <v>44.88</v>
      </c>
      <c r="U37" s="187">
        <v>77.18</v>
      </c>
      <c r="V37" s="187" t="s">
        <v>641</v>
      </c>
      <c r="W37" s="187" t="s">
        <v>642</v>
      </c>
      <c r="X37" s="187">
        <v>54.08</v>
      </c>
      <c r="Y37" s="187">
        <v>117.01</v>
      </c>
      <c r="Z37" s="187" t="s">
        <v>641</v>
      </c>
      <c r="AA37" s="187">
        <f t="shared" si="3"/>
        <v>77.18</v>
      </c>
      <c r="AB37" s="187" t="str">
        <f t="shared" si="4"/>
        <v/>
      </c>
      <c r="AC37" s="187" t="str">
        <f t="shared" si="5"/>
        <v>Dennis Holt</v>
      </c>
    </row>
    <row r="38" spans="1:29" ht="15" hidden="1">
      <c r="A38" s="187">
        <v>45</v>
      </c>
      <c r="B38" s="187" t="s">
        <v>313</v>
      </c>
      <c r="C38" s="187" t="s">
        <v>314</v>
      </c>
      <c r="D38" s="187" t="s">
        <v>315</v>
      </c>
      <c r="G38" s="187" t="s">
        <v>221</v>
      </c>
      <c r="H38" s="187" t="s">
        <v>218</v>
      </c>
      <c r="I38" s="187">
        <v>66220</v>
      </c>
      <c r="J38" s="188"/>
      <c r="K38" s="187">
        <v>66</v>
      </c>
      <c r="L38" s="187" t="s">
        <v>72</v>
      </c>
      <c r="M38" s="187" t="s">
        <v>639</v>
      </c>
      <c r="O38" s="187" t="s">
        <v>292</v>
      </c>
      <c r="P38" s="187" t="s">
        <v>154</v>
      </c>
      <c r="R38" s="187" t="s">
        <v>167</v>
      </c>
      <c r="S38" s="187" t="s">
        <v>640</v>
      </c>
      <c r="T38" s="187">
        <v>40.25</v>
      </c>
      <c r="U38" s="187">
        <v>58.90</v>
      </c>
      <c r="V38" s="187" t="s">
        <v>643</v>
      </c>
      <c r="W38" s="187" t="s">
        <v>642</v>
      </c>
      <c r="X38" s="187">
        <v>37.43</v>
      </c>
      <c r="Y38" s="187">
        <v>50.20</v>
      </c>
      <c r="Z38" s="187" t="s">
        <v>643</v>
      </c>
      <c r="AA38" s="187">
        <f t="shared" si="3"/>
        <v>50.20</v>
      </c>
      <c r="AB38" s="187" t="str">
        <f t="shared" si="4"/>
        <v>B</v>
      </c>
      <c r="AC38" s="187" t="str">
        <f t="shared" si="5"/>
        <v>Paul Ghilino</v>
      </c>
    </row>
    <row r="39" spans="1:29" ht="15" hidden="1">
      <c r="A39" s="187">
        <v>46</v>
      </c>
      <c r="C39" s="187" t="s">
        <v>316</v>
      </c>
      <c r="D39" s="187" t="s">
        <v>269</v>
      </c>
      <c r="G39" s="187" t="s">
        <v>317</v>
      </c>
      <c r="H39" s="187" t="s">
        <v>209</v>
      </c>
      <c r="I39" s="187">
        <v>73160</v>
      </c>
      <c r="J39" s="188"/>
      <c r="K39" s="187">
        <v>68</v>
      </c>
      <c r="L39" s="187" t="s">
        <v>72</v>
      </c>
      <c r="M39" s="187" t="s">
        <v>639</v>
      </c>
      <c r="O39" s="187" t="s">
        <v>292</v>
      </c>
      <c r="P39" s="187" t="s">
        <v>160</v>
      </c>
      <c r="R39" s="187" t="s">
        <v>167</v>
      </c>
      <c r="S39" s="187" t="s">
        <v>640</v>
      </c>
      <c r="T39" s="187">
        <v>53.58</v>
      </c>
      <c r="U39" s="187">
        <v>111.53</v>
      </c>
      <c r="V39" s="187" t="s">
        <v>641</v>
      </c>
      <c r="W39" s="187" t="s">
        <v>642</v>
      </c>
      <c r="X39" s="187">
        <v>54.55</v>
      </c>
      <c r="Y39" s="187">
        <v>118.90</v>
      </c>
      <c r="Z39" s="187" t="s">
        <v>641</v>
      </c>
      <c r="AA39" s="187">
        <f t="shared" si="3"/>
        <v>111.53</v>
      </c>
      <c r="AB39" s="187" t="str">
        <f t="shared" si="4"/>
        <v/>
      </c>
      <c r="AC39" s="187" t="str">
        <f t="shared" si="5"/>
        <v>Bill Orland</v>
      </c>
    </row>
    <row r="40" spans="1:29" ht="15" hidden="1">
      <c r="A40" s="187">
        <v>48</v>
      </c>
      <c r="B40" s="187" t="s">
        <v>318</v>
      </c>
      <c r="C40" s="187" t="s">
        <v>319</v>
      </c>
      <c r="D40" s="187" t="s">
        <v>320</v>
      </c>
      <c r="G40" s="187" t="s">
        <v>321</v>
      </c>
      <c r="H40" s="187" t="s">
        <v>195</v>
      </c>
      <c r="I40" s="187">
        <v>64081</v>
      </c>
      <c r="J40" s="188"/>
      <c r="K40" s="187">
        <v>67</v>
      </c>
      <c r="L40" s="187" t="s">
        <v>72</v>
      </c>
      <c r="M40" s="187" t="s">
        <v>639</v>
      </c>
      <c r="O40" s="187" t="s">
        <v>292</v>
      </c>
      <c r="P40" s="187" t="s">
        <v>154</v>
      </c>
      <c r="R40" s="187" t="s">
        <v>167</v>
      </c>
      <c r="S40" s="187" t="s">
        <v>640</v>
      </c>
      <c r="T40" s="187">
        <v>46.51</v>
      </c>
      <c r="U40" s="187">
        <v>83.62</v>
      </c>
      <c r="V40" s="187" t="s">
        <v>641</v>
      </c>
      <c r="W40" s="187" t="s">
        <v>642</v>
      </c>
      <c r="X40" s="187">
        <v>46.18</v>
      </c>
      <c r="Y40" s="187">
        <v>85.31</v>
      </c>
      <c r="Z40" s="187" t="s">
        <v>641</v>
      </c>
      <c r="AA40" s="187">
        <f t="shared" si="3"/>
        <v>83.62</v>
      </c>
      <c r="AB40" s="187" t="str">
        <f t="shared" si="4"/>
        <v/>
      </c>
      <c r="AC40" s="187" t="str">
        <f t="shared" si="5"/>
        <v>Daniel Ward</v>
      </c>
    </row>
    <row r="41" spans="1:29" ht="15" hidden="1">
      <c r="A41" s="187">
        <v>49</v>
      </c>
      <c r="B41" s="187" t="s">
        <v>322</v>
      </c>
      <c r="C41" s="187" t="s">
        <v>323</v>
      </c>
      <c r="D41" s="187" t="s">
        <v>324</v>
      </c>
      <c r="G41" s="187" t="s">
        <v>325</v>
      </c>
      <c r="H41" s="187" t="s">
        <v>191</v>
      </c>
      <c r="I41" s="187">
        <v>76209</v>
      </c>
      <c r="J41" s="188"/>
      <c r="K41" s="187">
        <v>68</v>
      </c>
      <c r="L41" s="187" t="s">
        <v>72</v>
      </c>
      <c r="M41" s="187" t="s">
        <v>639</v>
      </c>
      <c r="O41" s="187" t="s">
        <v>292</v>
      </c>
      <c r="P41" s="187" t="s">
        <v>160</v>
      </c>
      <c r="R41" s="187" t="s">
        <v>167</v>
      </c>
      <c r="S41" s="187" t="s">
        <v>640</v>
      </c>
      <c r="T41" s="187">
        <v>45.66</v>
      </c>
      <c r="U41" s="187">
        <v>80.26</v>
      </c>
      <c r="V41" s="187" t="s">
        <v>641</v>
      </c>
      <c r="W41" s="187" t="s">
        <v>642</v>
      </c>
      <c r="X41" s="187">
        <v>46.48</v>
      </c>
      <c r="Y41" s="187">
        <v>86.52</v>
      </c>
      <c r="Z41" s="187" t="s">
        <v>641</v>
      </c>
      <c r="AA41" s="187">
        <f t="shared" si="3"/>
        <v>80.26</v>
      </c>
      <c r="AB41" s="187" t="str">
        <f t="shared" si="4"/>
        <v/>
      </c>
      <c r="AC41" s="187" t="str">
        <f t="shared" si="5"/>
        <v>Ruben Salinas</v>
      </c>
    </row>
    <row r="42" spans="1:29" ht="15" hidden="1">
      <c r="A42" s="187">
        <v>50</v>
      </c>
      <c r="C42" s="187" t="s">
        <v>326</v>
      </c>
      <c r="D42" s="187" t="s">
        <v>298</v>
      </c>
      <c r="G42" s="187" t="s">
        <v>327</v>
      </c>
      <c r="H42" s="187" t="s">
        <v>180</v>
      </c>
      <c r="I42" s="187">
        <v>74014</v>
      </c>
      <c r="J42" s="188"/>
      <c r="K42" s="187">
        <v>65</v>
      </c>
      <c r="L42" s="187" t="s">
        <v>72</v>
      </c>
      <c r="M42" s="187" t="s">
        <v>639</v>
      </c>
      <c r="O42" s="187" t="s">
        <v>292</v>
      </c>
      <c r="P42" s="187" t="s">
        <v>156</v>
      </c>
      <c r="R42" s="187" t="s">
        <v>167</v>
      </c>
      <c r="S42" s="187" t="s">
        <v>640</v>
      </c>
      <c r="T42" s="187">
        <v>41.23</v>
      </c>
      <c r="U42" s="187">
        <v>62.77</v>
      </c>
      <c r="V42" s="187" t="s">
        <v>643</v>
      </c>
      <c r="W42" s="187" t="s">
        <v>642</v>
      </c>
      <c r="X42" s="187">
        <v>40.11</v>
      </c>
      <c r="Y42" s="187">
        <v>60.96</v>
      </c>
      <c r="Z42" s="187" t="s">
        <v>643</v>
      </c>
      <c r="AA42" s="187">
        <f t="shared" si="3"/>
        <v>60.96</v>
      </c>
      <c r="AB42" s="187" t="str">
        <f t="shared" si="4"/>
        <v>B</v>
      </c>
      <c r="AC42" s="187" t="str">
        <f t="shared" si="5"/>
        <v>Mike Yarnall</v>
      </c>
    </row>
    <row r="43" spans="1:29" ht="15" hidden="1">
      <c r="A43" s="187">
        <v>51</v>
      </c>
      <c r="B43" s="187" t="s">
        <v>328</v>
      </c>
      <c r="C43" s="187" t="s">
        <v>329</v>
      </c>
      <c r="D43" s="187" t="s">
        <v>247</v>
      </c>
      <c r="G43" s="187" t="s">
        <v>330</v>
      </c>
      <c r="H43" s="187" t="s">
        <v>218</v>
      </c>
      <c r="I43" s="187">
        <v>66216</v>
      </c>
      <c r="J43" s="188"/>
      <c r="K43" s="187">
        <v>67</v>
      </c>
      <c r="L43" s="187" t="s">
        <v>72</v>
      </c>
      <c r="M43" s="187" t="s">
        <v>639</v>
      </c>
      <c r="O43" s="187" t="s">
        <v>292</v>
      </c>
      <c r="P43" s="187" t="s">
        <v>154</v>
      </c>
      <c r="R43" s="187" t="s">
        <v>167</v>
      </c>
      <c r="S43" s="187" t="s">
        <v>640</v>
      </c>
      <c r="T43" s="187">
        <v>50.04</v>
      </c>
      <c r="U43" s="187">
        <v>97.55</v>
      </c>
      <c r="V43" s="187" t="s">
        <v>641</v>
      </c>
      <c r="W43" s="187" t="s">
        <v>642</v>
      </c>
      <c r="X43" s="187">
        <v>51.39</v>
      </c>
      <c r="Y43" s="187">
        <v>106.22</v>
      </c>
      <c r="Z43" s="187" t="s">
        <v>641</v>
      </c>
      <c r="AA43" s="187">
        <f t="shared" si="3"/>
        <v>97.55</v>
      </c>
      <c r="AB43" s="187" t="str">
        <f t="shared" si="4"/>
        <v/>
      </c>
      <c r="AC43" s="187" t="str">
        <f t="shared" si="5"/>
        <v>Richard Parrish</v>
      </c>
    </row>
    <row r="44" spans="1:29" ht="15" hidden="1">
      <c r="A44" s="187">
        <v>52</v>
      </c>
      <c r="C44" s="187" t="s">
        <v>331</v>
      </c>
      <c r="D44" s="187" t="s">
        <v>267</v>
      </c>
      <c r="G44" s="187" t="s">
        <v>30</v>
      </c>
      <c r="H44" s="187" t="s">
        <v>209</v>
      </c>
      <c r="I44" s="187">
        <v>73118</v>
      </c>
      <c r="J44" s="188"/>
      <c r="K44" s="187">
        <v>66</v>
      </c>
      <c r="L44" s="187" t="s">
        <v>72</v>
      </c>
      <c r="M44" s="187" t="s">
        <v>639</v>
      </c>
      <c r="O44" s="187" t="s">
        <v>292</v>
      </c>
      <c r="P44" s="187" t="s">
        <v>160</v>
      </c>
      <c r="R44" s="187" t="s">
        <v>167</v>
      </c>
      <c r="S44" s="187" t="s">
        <v>640</v>
      </c>
      <c r="T44" s="187">
        <v>58.79</v>
      </c>
      <c r="U44" s="187">
        <v>132.10</v>
      </c>
      <c r="V44" s="187" t="s">
        <v>641</v>
      </c>
      <c r="W44" s="187" t="s">
        <v>642</v>
      </c>
      <c r="X44" s="187">
        <v>58.34</v>
      </c>
      <c r="Y44" s="187">
        <v>134.11</v>
      </c>
      <c r="Z44" s="187" t="s">
        <v>641</v>
      </c>
      <c r="AA44" s="187">
        <f t="shared" si="3"/>
        <v>132.10</v>
      </c>
      <c r="AB44" s="187" t="str">
        <f t="shared" si="4"/>
        <v/>
      </c>
      <c r="AC44" s="187" t="str">
        <f t="shared" si="5"/>
        <v>Randy Neal</v>
      </c>
    </row>
    <row r="45" spans="1:29" ht="15" hidden="1">
      <c r="A45" s="187">
        <v>55</v>
      </c>
      <c r="C45" s="187" t="s">
        <v>335</v>
      </c>
      <c r="D45" s="187" t="s">
        <v>336</v>
      </c>
      <c r="G45" s="187" t="s">
        <v>30</v>
      </c>
      <c r="H45" s="187" t="s">
        <v>209</v>
      </c>
      <c r="I45" s="187">
        <v>73170</v>
      </c>
      <c r="J45" s="188"/>
      <c r="K45" s="187">
        <v>66</v>
      </c>
      <c r="L45" s="187" t="s">
        <v>72</v>
      </c>
      <c r="M45" s="187" t="s">
        <v>639</v>
      </c>
      <c r="O45" s="187" t="s">
        <v>292</v>
      </c>
      <c r="P45" s="187" t="s">
        <v>160</v>
      </c>
      <c r="R45" s="187" t="s">
        <v>167</v>
      </c>
      <c r="S45" s="187" t="s">
        <v>640</v>
      </c>
      <c r="T45" s="187" t="s">
        <v>645</v>
      </c>
      <c r="W45" s="187" t="s">
        <v>642</v>
      </c>
      <c r="X45" s="187">
        <v>43.99</v>
      </c>
      <c r="Y45" s="187">
        <v>76.52</v>
      </c>
      <c r="Z45" s="187" t="s">
        <v>641</v>
      </c>
      <c r="AA45" s="187">
        <f t="shared" si="3"/>
        <v>76.52</v>
      </c>
      <c r="AB45" s="187" t="str">
        <f t="shared" si="4"/>
        <v/>
      </c>
      <c r="AC45" s="187" t="str">
        <f t="shared" si="5"/>
        <v>Tim Deal</v>
      </c>
    </row>
    <row r="46" spans="1:29" ht="15" hidden="1">
      <c r="A46" s="187">
        <v>56</v>
      </c>
      <c r="B46" s="187" t="s">
        <v>337</v>
      </c>
      <c r="C46" s="187" t="s">
        <v>338</v>
      </c>
      <c r="D46" s="187" t="s">
        <v>339</v>
      </c>
      <c r="G46" s="187" t="s">
        <v>330</v>
      </c>
      <c r="H46" s="187" t="s">
        <v>218</v>
      </c>
      <c r="I46" s="187">
        <v>66203</v>
      </c>
      <c r="J46" s="188"/>
      <c r="K46" s="187">
        <v>68</v>
      </c>
      <c r="L46" s="187" t="s">
        <v>72</v>
      </c>
      <c r="M46" s="187" t="s">
        <v>639</v>
      </c>
      <c r="O46" s="187" t="s">
        <v>292</v>
      </c>
      <c r="P46" s="187" t="s">
        <v>154</v>
      </c>
      <c r="R46" s="187" t="s">
        <v>167</v>
      </c>
      <c r="S46" s="187" t="s">
        <v>640</v>
      </c>
      <c r="T46" s="187">
        <v>47.94</v>
      </c>
      <c r="U46" s="187">
        <v>89.26</v>
      </c>
      <c r="V46" s="187" t="s">
        <v>641</v>
      </c>
      <c r="W46" s="187" t="s">
        <v>642</v>
      </c>
      <c r="X46" s="187">
        <v>46.23</v>
      </c>
      <c r="Y46" s="187">
        <v>85.51</v>
      </c>
      <c r="Z46" s="187" t="s">
        <v>641</v>
      </c>
      <c r="AA46" s="187">
        <f t="shared" si="3"/>
        <v>85.51</v>
      </c>
      <c r="AB46" s="187" t="str">
        <f t="shared" si="4"/>
        <v/>
      </c>
      <c r="AC46" s="187" t="str">
        <f t="shared" si="5"/>
        <v>Steve Wedlan</v>
      </c>
    </row>
    <row r="47" spans="1:29" ht="15" hidden="1">
      <c r="A47" s="187">
        <v>58</v>
      </c>
      <c r="C47" s="187" t="s">
        <v>341</v>
      </c>
      <c r="D47" s="187" t="s">
        <v>342</v>
      </c>
      <c r="G47" s="187" t="s">
        <v>29</v>
      </c>
      <c r="H47" s="187" t="s">
        <v>209</v>
      </c>
      <c r="I47" s="187">
        <v>74133</v>
      </c>
      <c r="J47" s="188"/>
      <c r="K47" s="187">
        <v>63</v>
      </c>
      <c r="L47" s="187" t="s">
        <v>72</v>
      </c>
      <c r="M47" s="187" t="s">
        <v>639</v>
      </c>
      <c r="O47" s="187" t="s">
        <v>343</v>
      </c>
      <c r="P47" s="187" t="s">
        <v>156</v>
      </c>
      <c r="R47" s="187" t="s">
        <v>167</v>
      </c>
      <c r="S47" s="187" t="s">
        <v>640</v>
      </c>
      <c r="T47" s="187">
        <v>54.45</v>
      </c>
      <c r="U47" s="187">
        <v>114.96</v>
      </c>
      <c r="V47" s="187" t="s">
        <v>641</v>
      </c>
      <c r="W47" s="187" t="s">
        <v>642</v>
      </c>
      <c r="X47" s="187">
        <v>53.56</v>
      </c>
      <c r="Y47" s="187">
        <v>114.93</v>
      </c>
      <c r="Z47" s="187" t="s">
        <v>641</v>
      </c>
      <c r="AA47" s="187">
        <f t="shared" si="3"/>
        <v>114.93</v>
      </c>
      <c r="AB47" s="187" t="str">
        <f t="shared" si="4"/>
        <v/>
      </c>
      <c r="AC47" s="187" t="str">
        <f t="shared" si="5"/>
        <v>Stelios Stamatoyannakis</v>
      </c>
    </row>
    <row r="48" spans="1:29" ht="15" hidden="1">
      <c r="A48" s="187">
        <v>59</v>
      </c>
      <c r="B48" s="187" t="s">
        <v>344</v>
      </c>
      <c r="C48" s="187" t="s">
        <v>345</v>
      </c>
      <c r="D48" s="187" t="s">
        <v>346</v>
      </c>
      <c r="G48" s="187" t="s">
        <v>347</v>
      </c>
      <c r="H48" s="187" t="s">
        <v>246</v>
      </c>
      <c r="I48" s="187">
        <v>51559</v>
      </c>
      <c r="J48" s="188"/>
      <c r="K48" s="187">
        <v>64</v>
      </c>
      <c r="L48" s="187" t="s">
        <v>72</v>
      </c>
      <c r="M48" s="187" t="s">
        <v>639</v>
      </c>
      <c r="O48" s="187" t="s">
        <v>343</v>
      </c>
      <c r="P48" s="187" t="s">
        <v>130</v>
      </c>
      <c r="R48" s="187" t="s">
        <v>167</v>
      </c>
      <c r="S48" s="187" t="s">
        <v>640</v>
      </c>
      <c r="T48" s="187">
        <v>40.48</v>
      </c>
      <c r="U48" s="187">
        <v>59.81</v>
      </c>
      <c r="V48" s="187" t="s">
        <v>643</v>
      </c>
      <c r="W48" s="187" t="s">
        <v>642</v>
      </c>
      <c r="X48" s="187">
        <v>40.60</v>
      </c>
      <c r="Y48" s="187">
        <v>62.92</v>
      </c>
      <c r="Z48" s="187" t="s">
        <v>641</v>
      </c>
      <c r="AA48" s="187">
        <f t="shared" si="3"/>
        <v>59.81</v>
      </c>
      <c r="AB48" s="187" t="str">
        <f t="shared" si="4"/>
        <v>B</v>
      </c>
      <c r="AC48" s="187" t="str">
        <f t="shared" si="5"/>
        <v>Phil Bintz</v>
      </c>
    </row>
    <row r="49" spans="1:29" ht="15" hidden="1">
      <c r="A49" s="187">
        <v>60</v>
      </c>
      <c r="B49" s="187" t="s">
        <v>348</v>
      </c>
      <c r="C49" s="187" t="s">
        <v>349</v>
      </c>
      <c r="D49" s="187" t="s">
        <v>289</v>
      </c>
      <c r="G49" s="187" t="s">
        <v>236</v>
      </c>
      <c r="H49" s="187" t="s">
        <v>214</v>
      </c>
      <c r="I49" s="187">
        <v>68526</v>
      </c>
      <c r="J49" s="188"/>
      <c r="K49" s="187">
        <v>64</v>
      </c>
      <c r="L49" s="187" t="s">
        <v>72</v>
      </c>
      <c r="M49" s="187" t="s">
        <v>639</v>
      </c>
      <c r="O49" s="187" t="s">
        <v>343</v>
      </c>
      <c r="P49" s="187" t="s">
        <v>157</v>
      </c>
      <c r="R49" s="187" t="s">
        <v>167</v>
      </c>
      <c r="S49" s="187" t="s">
        <v>640</v>
      </c>
      <c r="T49" s="187">
        <v>38.27</v>
      </c>
      <c r="U49" s="187">
        <v>51.09</v>
      </c>
      <c r="V49" s="187" t="s">
        <v>643</v>
      </c>
      <c r="W49" s="187" t="s">
        <v>642</v>
      </c>
      <c r="X49" s="187">
        <v>38.57</v>
      </c>
      <c r="Y49" s="187">
        <v>54.78</v>
      </c>
      <c r="Z49" s="187" t="s">
        <v>643</v>
      </c>
      <c r="AA49" s="187">
        <f t="shared" si="3"/>
        <v>51.09</v>
      </c>
      <c r="AB49" s="187" t="str">
        <f t="shared" si="4"/>
        <v>B</v>
      </c>
      <c r="AC49" s="187" t="str">
        <f t="shared" si="5"/>
        <v>Tom Starr</v>
      </c>
    </row>
    <row r="50" spans="1:29" ht="15" hidden="1">
      <c r="A50" s="187">
        <v>61</v>
      </c>
      <c r="B50" s="187" t="s">
        <v>350</v>
      </c>
      <c r="C50" s="187" t="s">
        <v>351</v>
      </c>
      <c r="D50" s="187" t="s">
        <v>244</v>
      </c>
      <c r="G50" s="187" t="s">
        <v>352</v>
      </c>
      <c r="H50" s="187" t="s">
        <v>195</v>
      </c>
      <c r="I50" s="187">
        <v>64057</v>
      </c>
      <c r="J50" s="188"/>
      <c r="K50" s="187">
        <v>64</v>
      </c>
      <c r="L50" s="187" t="s">
        <v>72</v>
      </c>
      <c r="M50" s="187" t="s">
        <v>639</v>
      </c>
      <c r="O50" s="187" t="s">
        <v>343</v>
      </c>
      <c r="P50" s="187" t="s">
        <v>154</v>
      </c>
      <c r="R50" s="187" t="s">
        <v>167</v>
      </c>
      <c r="S50" s="187" t="s">
        <v>640</v>
      </c>
      <c r="T50" s="187">
        <v>31.66</v>
      </c>
      <c r="U50" s="187">
        <v>24.99</v>
      </c>
      <c r="V50" s="187" t="s">
        <v>644</v>
      </c>
      <c r="W50" s="187" t="s">
        <v>642</v>
      </c>
      <c r="X50" s="187">
        <v>32.71</v>
      </c>
      <c r="Y50" s="187">
        <v>31.26</v>
      </c>
      <c r="Z50" s="187" t="s">
        <v>646</v>
      </c>
      <c r="AA50" s="187">
        <f t="shared" si="3"/>
        <v>24.99</v>
      </c>
      <c r="AB50" s="187" t="str">
        <f t="shared" si="4"/>
        <v>G</v>
      </c>
      <c r="AC50" s="187" t="str">
        <f t="shared" si="5"/>
        <v>David White</v>
      </c>
    </row>
    <row r="51" spans="1:29" ht="15" hidden="1">
      <c r="A51" s="187">
        <v>63</v>
      </c>
      <c r="B51" s="187" t="s">
        <v>354</v>
      </c>
      <c r="C51" s="187" t="s">
        <v>355</v>
      </c>
      <c r="D51" s="187" t="s">
        <v>356</v>
      </c>
      <c r="G51" s="187" t="s">
        <v>268</v>
      </c>
      <c r="H51" s="187" t="s">
        <v>209</v>
      </c>
      <c r="I51" s="187">
        <v>73071</v>
      </c>
      <c r="J51" s="188"/>
      <c r="K51" s="187">
        <v>64</v>
      </c>
      <c r="L51" s="187" t="s">
        <v>72</v>
      </c>
      <c r="M51" s="187" t="s">
        <v>639</v>
      </c>
      <c r="O51" s="187" t="s">
        <v>343</v>
      </c>
      <c r="P51" s="187" t="s">
        <v>160</v>
      </c>
      <c r="R51" s="187" t="s">
        <v>167</v>
      </c>
      <c r="S51" s="187" t="s">
        <v>640</v>
      </c>
      <c r="T51" s="187">
        <v>51.24</v>
      </c>
      <c r="U51" s="187">
        <v>102.29</v>
      </c>
      <c r="V51" s="187" t="s">
        <v>641</v>
      </c>
      <c r="W51" s="187" t="s">
        <v>642</v>
      </c>
      <c r="X51" s="187">
        <v>51.56</v>
      </c>
      <c r="Y51" s="187">
        <v>106.90</v>
      </c>
      <c r="Z51" s="187" t="s">
        <v>641</v>
      </c>
      <c r="AA51" s="187">
        <f t="shared" si="3"/>
        <v>102.29</v>
      </c>
      <c r="AB51" s="187" t="str">
        <f t="shared" si="4"/>
        <v/>
      </c>
      <c r="AC51" s="187" t="str">
        <f t="shared" si="5"/>
        <v>Matthias Nollert</v>
      </c>
    </row>
    <row r="52" spans="1:29" ht="15" hidden="1">
      <c r="A52" s="187">
        <v>64</v>
      </c>
      <c r="C52" s="187" t="s">
        <v>357</v>
      </c>
      <c r="D52" s="187" t="s">
        <v>289</v>
      </c>
      <c r="G52" s="187" t="s">
        <v>358</v>
      </c>
      <c r="H52" s="187" t="s">
        <v>209</v>
      </c>
      <c r="I52" s="187">
        <v>74074</v>
      </c>
      <c r="J52" s="188"/>
      <c r="K52" s="187">
        <v>64</v>
      </c>
      <c r="L52" s="187" t="s">
        <v>72</v>
      </c>
      <c r="M52" s="187" t="s">
        <v>639</v>
      </c>
      <c r="O52" s="187" t="s">
        <v>343</v>
      </c>
      <c r="P52" s="187" t="s">
        <v>156</v>
      </c>
      <c r="R52" s="187" t="s">
        <v>167</v>
      </c>
      <c r="S52" s="187" t="s">
        <v>640</v>
      </c>
      <c r="T52" s="187">
        <v>61.84</v>
      </c>
      <c r="U52" s="187">
        <v>144.14</v>
      </c>
      <c r="V52" s="187" t="s">
        <v>641</v>
      </c>
      <c r="W52" s="187" t="s">
        <v>642</v>
      </c>
      <c r="X52" s="187">
        <v>49.70</v>
      </c>
      <c r="Y52" s="187">
        <v>99.44</v>
      </c>
      <c r="Z52" s="187" t="s">
        <v>641</v>
      </c>
      <c r="AA52" s="187">
        <f t="shared" si="3"/>
        <v>99.44</v>
      </c>
      <c r="AB52" s="187" t="str">
        <f t="shared" si="4"/>
        <v/>
      </c>
      <c r="AC52" s="187" t="str">
        <f t="shared" si="5"/>
        <v>Tom Harrell</v>
      </c>
    </row>
    <row r="53" spans="1:29" ht="15" hidden="1">
      <c r="A53" s="187">
        <v>65</v>
      </c>
      <c r="B53" s="187" t="s">
        <v>359</v>
      </c>
      <c r="C53" s="187" t="s">
        <v>360</v>
      </c>
      <c r="D53" s="187" t="s">
        <v>361</v>
      </c>
      <c r="G53" s="187" t="s">
        <v>362</v>
      </c>
      <c r="H53" s="187" t="s">
        <v>180</v>
      </c>
      <c r="I53" s="187">
        <v>74008</v>
      </c>
      <c r="J53" s="188"/>
      <c r="K53" s="187">
        <v>60</v>
      </c>
      <c r="L53" s="187" t="s">
        <v>72</v>
      </c>
      <c r="M53" s="187" t="s">
        <v>639</v>
      </c>
      <c r="O53" s="187" t="s">
        <v>343</v>
      </c>
      <c r="P53" s="187" t="s">
        <v>156</v>
      </c>
      <c r="R53" s="187" t="s">
        <v>167</v>
      </c>
      <c r="S53" s="187" t="s">
        <v>640</v>
      </c>
      <c r="T53" s="187">
        <v>46.29</v>
      </c>
      <c r="U53" s="187">
        <v>85.75</v>
      </c>
      <c r="V53" s="187" t="s">
        <v>641</v>
      </c>
      <c r="W53" s="187" t="s">
        <v>642</v>
      </c>
      <c r="X53" s="187" t="s">
        <v>645</v>
      </c>
      <c r="AA53" s="187">
        <f t="shared" si="3"/>
        <v>85.75</v>
      </c>
      <c r="AB53" s="187" t="str">
        <f t="shared" si="4"/>
        <v/>
      </c>
      <c r="AC53" s="187" t="str">
        <f t="shared" si="5"/>
        <v>Donald Higgins</v>
      </c>
    </row>
    <row r="54" spans="1:29" ht="15" hidden="1">
      <c r="A54" s="187">
        <v>66</v>
      </c>
      <c r="C54" s="187" t="s">
        <v>363</v>
      </c>
      <c r="D54" s="187" t="s">
        <v>364</v>
      </c>
      <c r="G54" s="187" t="s">
        <v>365</v>
      </c>
      <c r="H54" s="187" t="s">
        <v>185</v>
      </c>
      <c r="I54" s="187">
        <v>80027</v>
      </c>
      <c r="J54" s="188"/>
      <c r="K54" s="187">
        <v>62</v>
      </c>
      <c r="L54" s="187" t="s">
        <v>72</v>
      </c>
      <c r="M54" s="187" t="s">
        <v>639</v>
      </c>
      <c r="O54" s="187" t="s">
        <v>343</v>
      </c>
      <c r="P54" s="187" t="s">
        <v>130</v>
      </c>
      <c r="R54" s="187" t="s">
        <v>167</v>
      </c>
      <c r="S54" s="187" t="s">
        <v>640</v>
      </c>
      <c r="T54" s="187">
        <v>55.62</v>
      </c>
      <c r="U54" s="187">
        <v>119.58</v>
      </c>
      <c r="V54" s="187" t="s">
        <v>641</v>
      </c>
      <c r="W54" s="187" t="s">
        <v>642</v>
      </c>
      <c r="X54" s="187">
        <v>53.95</v>
      </c>
      <c r="Y54" s="187">
        <v>116.49</v>
      </c>
      <c r="Z54" s="187" t="s">
        <v>641</v>
      </c>
      <c r="AA54" s="187">
        <f t="shared" si="3"/>
        <v>116.49</v>
      </c>
      <c r="AB54" s="187" t="str">
        <f t="shared" si="4"/>
        <v/>
      </c>
      <c r="AC54" s="187" t="str">
        <f t="shared" si="5"/>
        <v>Jeff Krinsky</v>
      </c>
    </row>
    <row r="55" spans="1:29" ht="15" hidden="1">
      <c r="A55" s="187">
        <v>67</v>
      </c>
      <c r="B55" s="187" t="s">
        <v>366</v>
      </c>
      <c r="C55" s="187" t="s">
        <v>367</v>
      </c>
      <c r="D55" s="187" t="s">
        <v>368</v>
      </c>
      <c r="G55" s="187" t="s">
        <v>221</v>
      </c>
      <c r="H55" s="187" t="s">
        <v>218</v>
      </c>
      <c r="I55" s="187">
        <v>66220</v>
      </c>
      <c r="J55" s="188"/>
      <c r="K55" s="187">
        <v>60</v>
      </c>
      <c r="L55" s="187" t="s">
        <v>72</v>
      </c>
      <c r="M55" s="187" t="s">
        <v>639</v>
      </c>
      <c r="O55" s="187" t="s">
        <v>343</v>
      </c>
      <c r="P55" s="187" t="s">
        <v>154</v>
      </c>
      <c r="R55" s="187" t="s">
        <v>167</v>
      </c>
      <c r="S55" s="187" t="s">
        <v>640</v>
      </c>
      <c r="T55" s="187">
        <v>43.39</v>
      </c>
      <c r="U55" s="187">
        <v>71.30</v>
      </c>
      <c r="V55" s="187" t="s">
        <v>641</v>
      </c>
      <c r="W55" s="187" t="s">
        <v>642</v>
      </c>
      <c r="X55" s="187">
        <v>43.76</v>
      </c>
      <c r="Y55" s="187">
        <v>75.6</v>
      </c>
      <c r="Z55" s="187" t="s">
        <v>641</v>
      </c>
      <c r="AA55" s="187">
        <f t="shared" si="3"/>
        <v>71.30</v>
      </c>
      <c r="AB55" s="187" t="str">
        <f t="shared" si="4"/>
        <v/>
      </c>
      <c r="AC55" s="187" t="str">
        <f t="shared" si="5"/>
        <v>Adrian Eszter</v>
      </c>
    </row>
    <row r="56" spans="1:29" ht="15" hidden="1">
      <c r="A56" s="187">
        <v>68</v>
      </c>
      <c r="B56" s="187" t="s">
        <v>369</v>
      </c>
      <c r="C56" s="187" t="s">
        <v>370</v>
      </c>
      <c r="D56" s="187" t="s">
        <v>312</v>
      </c>
      <c r="G56" s="187" t="s">
        <v>340</v>
      </c>
      <c r="H56" s="187" t="s">
        <v>209</v>
      </c>
      <c r="I56" s="187">
        <v>73013</v>
      </c>
      <c r="J56" s="188"/>
      <c r="K56" s="187">
        <v>64</v>
      </c>
      <c r="L56" s="187" t="s">
        <v>72</v>
      </c>
      <c r="M56" s="187" t="s">
        <v>639</v>
      </c>
      <c r="O56" s="187" t="s">
        <v>343</v>
      </c>
      <c r="P56" s="187" t="s">
        <v>160</v>
      </c>
      <c r="R56" s="187" t="s">
        <v>167</v>
      </c>
      <c r="S56" s="187" t="s">
        <v>640</v>
      </c>
      <c r="T56" s="187">
        <v>45.45</v>
      </c>
      <c r="U56" s="187">
        <v>79.43</v>
      </c>
      <c r="V56" s="187" t="s">
        <v>641</v>
      </c>
      <c r="W56" s="187" t="s">
        <v>642</v>
      </c>
      <c r="X56" s="187">
        <v>45.44</v>
      </c>
      <c r="Y56" s="187">
        <v>82.34</v>
      </c>
      <c r="Z56" s="187" t="s">
        <v>641</v>
      </c>
      <c r="AA56" s="187">
        <f t="shared" si="3"/>
        <v>79.43</v>
      </c>
      <c r="AB56" s="187" t="str">
        <f t="shared" si="4"/>
        <v/>
      </c>
      <c r="AC56" s="187" t="str">
        <f t="shared" si="5"/>
        <v>Dennis Geske</v>
      </c>
    </row>
    <row r="57" spans="1:29" ht="15" hidden="1">
      <c r="A57" s="187">
        <v>69</v>
      </c>
      <c r="C57" s="187" t="s">
        <v>371</v>
      </c>
      <c r="D57" s="187" t="s">
        <v>372</v>
      </c>
      <c r="G57" s="187" t="s">
        <v>373</v>
      </c>
      <c r="H57" s="187" t="s">
        <v>209</v>
      </c>
      <c r="I57" s="187">
        <v>74055</v>
      </c>
      <c r="J57" s="188"/>
      <c r="K57" s="187">
        <v>60</v>
      </c>
      <c r="L57" s="187" t="s">
        <v>72</v>
      </c>
      <c r="M57" s="187" t="s">
        <v>639</v>
      </c>
      <c r="O57" s="187" t="s">
        <v>343</v>
      </c>
      <c r="P57" s="187" t="s">
        <v>156</v>
      </c>
      <c r="R57" s="187" t="s">
        <v>167</v>
      </c>
      <c r="S57" s="187" t="s">
        <v>640</v>
      </c>
      <c r="T57" s="187">
        <v>47.24</v>
      </c>
      <c r="U57" s="187">
        <v>89.57</v>
      </c>
      <c r="V57" s="187" t="s">
        <v>641</v>
      </c>
      <c r="W57" s="187" t="s">
        <v>642</v>
      </c>
      <c r="X57" s="187" t="s">
        <v>645</v>
      </c>
      <c r="AA57" s="187">
        <f t="shared" si="3"/>
        <v>89.57</v>
      </c>
      <c r="AB57" s="187" t="str">
        <f t="shared" si="4"/>
        <v/>
      </c>
      <c r="AC57" s="187" t="str">
        <f t="shared" si="5"/>
        <v>Brett Shelton</v>
      </c>
    </row>
    <row r="58" spans="1:29" ht="15" hidden="1">
      <c r="A58" s="187">
        <v>71</v>
      </c>
      <c r="B58" s="187" t="s">
        <v>375</v>
      </c>
      <c r="C58" s="187" t="s">
        <v>376</v>
      </c>
      <c r="D58" s="187" t="s">
        <v>377</v>
      </c>
      <c r="G58" s="187" t="s">
        <v>378</v>
      </c>
      <c r="H58" s="187" t="s">
        <v>379</v>
      </c>
      <c r="I58" s="187">
        <v>23502</v>
      </c>
      <c r="J58" s="188"/>
      <c r="K58" s="187">
        <v>60</v>
      </c>
      <c r="L58" s="187" t="s">
        <v>72</v>
      </c>
      <c r="M58" s="187" t="s">
        <v>639</v>
      </c>
      <c r="O58" s="187" t="s">
        <v>343</v>
      </c>
      <c r="P58" s="187" t="s">
        <v>154</v>
      </c>
      <c r="R58" s="187" t="s">
        <v>167</v>
      </c>
      <c r="S58" s="187" t="s">
        <v>640</v>
      </c>
      <c r="T58" s="187">
        <v>42.73</v>
      </c>
      <c r="U58" s="187">
        <v>68.69</v>
      </c>
      <c r="V58" s="187" t="s">
        <v>641</v>
      </c>
      <c r="W58" s="187" t="s">
        <v>642</v>
      </c>
      <c r="X58" s="187">
        <v>44.46</v>
      </c>
      <c r="Y58" s="187">
        <v>78.41</v>
      </c>
      <c r="Z58" s="187" t="s">
        <v>641</v>
      </c>
      <c r="AA58" s="187">
        <f t="shared" si="3"/>
        <v>68.69</v>
      </c>
      <c r="AB58" s="187" t="str">
        <f t="shared" si="4"/>
        <v/>
      </c>
      <c r="AC58" s="187" t="str">
        <f t="shared" si="5"/>
        <v>Alan Hood</v>
      </c>
    </row>
    <row r="59" spans="1:29" ht="15" hidden="1">
      <c r="A59" s="187">
        <v>72</v>
      </c>
      <c r="C59" s="187" t="s">
        <v>380</v>
      </c>
      <c r="D59" s="187" t="s">
        <v>249</v>
      </c>
      <c r="G59" s="187" t="s">
        <v>29</v>
      </c>
      <c r="H59" s="187" t="s">
        <v>209</v>
      </c>
      <c r="I59" s="187">
        <v>74136</v>
      </c>
      <c r="J59" s="188"/>
      <c r="K59" s="187">
        <v>61</v>
      </c>
      <c r="L59" s="187" t="s">
        <v>72</v>
      </c>
      <c r="M59" s="187" t="s">
        <v>639</v>
      </c>
      <c r="O59" s="187" t="s">
        <v>343</v>
      </c>
      <c r="P59" s="187" t="s">
        <v>156</v>
      </c>
      <c r="R59" s="187" t="s">
        <v>167</v>
      </c>
      <c r="S59" s="187" t="s">
        <v>640</v>
      </c>
      <c r="T59" s="187">
        <v>58.73</v>
      </c>
      <c r="U59" s="187">
        <v>131.86</v>
      </c>
      <c r="V59" s="187" t="s">
        <v>641</v>
      </c>
      <c r="W59" s="187" t="s">
        <v>642</v>
      </c>
      <c r="X59" s="187" t="s">
        <v>645</v>
      </c>
      <c r="AA59" s="187">
        <f t="shared" si="3"/>
        <v>131.86</v>
      </c>
      <c r="AB59" s="187" t="str">
        <f t="shared" si="4"/>
        <v/>
      </c>
      <c r="AC59" s="187" t="str">
        <f t="shared" si="5"/>
        <v>Robert Foster</v>
      </c>
    </row>
    <row r="60" spans="1:29" ht="15" hidden="1">
      <c r="A60" s="187">
        <v>73</v>
      </c>
      <c r="C60" s="187" t="s">
        <v>381</v>
      </c>
      <c r="D60" s="187" t="s">
        <v>382</v>
      </c>
      <c r="G60" s="187" t="s">
        <v>383</v>
      </c>
      <c r="H60" s="187" t="s">
        <v>246</v>
      </c>
      <c r="I60" s="187">
        <v>51503</v>
      </c>
      <c r="J60" s="188"/>
      <c r="K60" s="187">
        <v>62</v>
      </c>
      <c r="L60" s="187" t="s">
        <v>72</v>
      </c>
      <c r="M60" s="187" t="s">
        <v>639</v>
      </c>
      <c r="O60" s="187" t="s">
        <v>343</v>
      </c>
      <c r="P60" s="187" t="s">
        <v>130</v>
      </c>
      <c r="R60" s="187" t="s">
        <v>167</v>
      </c>
      <c r="S60" s="187" t="s">
        <v>640</v>
      </c>
      <c r="T60" s="187">
        <v>49.76</v>
      </c>
      <c r="U60" s="187">
        <v>96.45</v>
      </c>
      <c r="V60" s="187" t="s">
        <v>641</v>
      </c>
      <c r="W60" s="187" t="s">
        <v>642</v>
      </c>
      <c r="X60" s="187">
        <v>52.75</v>
      </c>
      <c r="Y60" s="187">
        <v>111.68</v>
      </c>
      <c r="Z60" s="187" t="s">
        <v>641</v>
      </c>
      <c r="AA60" s="187">
        <f t="shared" si="3"/>
        <v>96.45</v>
      </c>
      <c r="AB60" s="187" t="str">
        <f t="shared" si="4"/>
        <v/>
      </c>
      <c r="AC60" s="187" t="str">
        <f t="shared" si="5"/>
        <v>Jon Garrigan</v>
      </c>
    </row>
    <row r="61" spans="1:29" ht="15" hidden="1">
      <c r="A61" s="187">
        <v>74</v>
      </c>
      <c r="B61" s="187" t="s">
        <v>384</v>
      </c>
      <c r="C61" s="187" t="s">
        <v>271</v>
      </c>
      <c r="D61" s="187" t="s">
        <v>385</v>
      </c>
      <c r="G61" s="187" t="s">
        <v>386</v>
      </c>
      <c r="H61" s="187" t="s">
        <v>387</v>
      </c>
      <c r="I61" s="187">
        <v>32836</v>
      </c>
      <c r="J61" s="188"/>
      <c r="K61" s="187">
        <v>62</v>
      </c>
      <c r="L61" s="187" t="s">
        <v>72</v>
      </c>
      <c r="M61" s="187" t="s">
        <v>639</v>
      </c>
      <c r="O61" s="187" t="s">
        <v>343</v>
      </c>
      <c r="P61" s="187" t="s">
        <v>154</v>
      </c>
      <c r="R61" s="187" t="s">
        <v>167</v>
      </c>
      <c r="S61" s="187" t="s">
        <v>640</v>
      </c>
      <c r="T61" s="187">
        <v>46.87</v>
      </c>
      <c r="U61" s="187">
        <v>85.04</v>
      </c>
      <c r="V61" s="187" t="s">
        <v>641</v>
      </c>
      <c r="W61" s="187" t="s">
        <v>642</v>
      </c>
      <c r="X61" s="187">
        <v>44.78</v>
      </c>
      <c r="Y61" s="187">
        <v>79.70</v>
      </c>
      <c r="Z61" s="187" t="s">
        <v>641</v>
      </c>
      <c r="AA61" s="187">
        <f t="shared" si="3"/>
        <v>79.70</v>
      </c>
      <c r="AB61" s="187" t="str">
        <f t="shared" si="4"/>
        <v/>
      </c>
      <c r="AC61" s="187" t="str">
        <f t="shared" si="5"/>
        <v>Larry Branum</v>
      </c>
    </row>
    <row r="62" spans="1:29" ht="15" hidden="1">
      <c r="A62" s="187">
        <v>75</v>
      </c>
      <c r="C62" s="187" t="s">
        <v>388</v>
      </c>
      <c r="D62" s="187" t="s">
        <v>241</v>
      </c>
      <c r="G62" s="187" t="s">
        <v>389</v>
      </c>
      <c r="H62" s="187" t="s">
        <v>390</v>
      </c>
      <c r="I62" s="187">
        <v>66468</v>
      </c>
      <c r="J62" s="188"/>
      <c r="K62" s="187">
        <v>60</v>
      </c>
      <c r="L62" s="187" t="s">
        <v>72</v>
      </c>
      <c r="M62" s="187" t="s">
        <v>639</v>
      </c>
      <c r="O62" s="187" t="s">
        <v>343</v>
      </c>
      <c r="P62" s="187" t="s">
        <v>156</v>
      </c>
      <c r="R62" s="187" t="s">
        <v>167</v>
      </c>
      <c r="S62" s="187" t="s">
        <v>640</v>
      </c>
      <c r="T62" s="187">
        <v>38.73</v>
      </c>
      <c r="U62" s="187">
        <v>52.90</v>
      </c>
      <c r="V62" s="187" t="s">
        <v>643</v>
      </c>
      <c r="W62" s="187" t="s">
        <v>642</v>
      </c>
      <c r="X62" s="187">
        <v>37.86</v>
      </c>
      <c r="Y62" s="187">
        <v>51.93</v>
      </c>
      <c r="Z62" s="187" t="s">
        <v>643</v>
      </c>
      <c r="AA62" s="187">
        <f t="shared" si="3"/>
        <v>51.93</v>
      </c>
      <c r="AB62" s="187" t="str">
        <f t="shared" si="4"/>
        <v>B</v>
      </c>
      <c r="AC62" s="187" t="str">
        <f t="shared" si="5"/>
        <v>Gary Engstorm</v>
      </c>
    </row>
    <row r="63" spans="1:29" ht="15" hidden="1">
      <c r="A63" s="187">
        <v>76</v>
      </c>
      <c r="B63" s="187" t="s">
        <v>391</v>
      </c>
      <c r="C63" s="187" t="s">
        <v>392</v>
      </c>
      <c r="D63" s="187" t="s">
        <v>393</v>
      </c>
      <c r="G63" s="187" t="s">
        <v>240</v>
      </c>
      <c r="H63" s="187" t="s">
        <v>218</v>
      </c>
      <c r="I63" s="187">
        <v>66213</v>
      </c>
      <c r="J63" s="188"/>
      <c r="K63" s="187">
        <v>60</v>
      </c>
      <c r="L63" s="187" t="s">
        <v>72</v>
      </c>
      <c r="M63" s="187" t="s">
        <v>639</v>
      </c>
      <c r="O63" s="187" t="s">
        <v>343</v>
      </c>
      <c r="P63" s="187" t="s">
        <v>154</v>
      </c>
      <c r="R63" s="187" t="s">
        <v>167</v>
      </c>
      <c r="S63" s="187" t="s">
        <v>640</v>
      </c>
      <c r="T63" s="187">
        <v>63.13</v>
      </c>
      <c r="U63" s="187">
        <v>149.23</v>
      </c>
      <c r="V63" s="187" t="s">
        <v>641</v>
      </c>
      <c r="W63" s="187" t="s">
        <v>642</v>
      </c>
      <c r="X63" s="187">
        <v>56.30</v>
      </c>
      <c r="Y63" s="187">
        <v>125.92</v>
      </c>
      <c r="Z63" s="187" t="s">
        <v>641</v>
      </c>
      <c r="AA63" s="187">
        <f t="shared" si="3"/>
        <v>125.92</v>
      </c>
      <c r="AB63" s="187" t="str">
        <f t="shared" si="4"/>
        <v/>
      </c>
      <c r="AC63" s="187" t="str">
        <f t="shared" si="5"/>
        <v>Gordon Zoesch</v>
      </c>
    </row>
    <row r="64" spans="1:29" ht="15" hidden="1">
      <c r="A64" s="187">
        <v>77</v>
      </c>
      <c r="C64" s="187" t="s">
        <v>394</v>
      </c>
      <c r="D64" s="187" t="s">
        <v>395</v>
      </c>
      <c r="G64" s="187" t="s">
        <v>327</v>
      </c>
      <c r="H64" s="187" t="s">
        <v>180</v>
      </c>
      <c r="I64" s="187">
        <v>74012</v>
      </c>
      <c r="J64" s="188"/>
      <c r="K64" s="187">
        <v>57</v>
      </c>
      <c r="L64" s="187" t="s">
        <v>72</v>
      </c>
      <c r="M64" s="187" t="s">
        <v>639</v>
      </c>
      <c r="O64" s="187" t="s">
        <v>396</v>
      </c>
      <c r="P64" s="187" t="s">
        <v>156</v>
      </c>
      <c r="R64" s="187" t="s">
        <v>167</v>
      </c>
      <c r="S64" s="187" t="s">
        <v>640</v>
      </c>
      <c r="T64" s="187">
        <v>44.66</v>
      </c>
      <c r="U64" s="187">
        <v>76.31</v>
      </c>
      <c r="V64" s="187" t="s">
        <v>641</v>
      </c>
      <c r="W64" s="187" t="s">
        <v>642</v>
      </c>
      <c r="X64" s="187">
        <v>44.21</v>
      </c>
      <c r="Y64" s="187">
        <v>77.41</v>
      </c>
      <c r="Z64" s="187" t="s">
        <v>641</v>
      </c>
      <c r="AA64" s="187">
        <f t="shared" si="3"/>
        <v>76.31</v>
      </c>
      <c r="AB64" s="187" t="str">
        <f t="shared" si="4"/>
        <v/>
      </c>
      <c r="AC64" s="187" t="str">
        <f t="shared" si="5"/>
        <v>Michael Messimore</v>
      </c>
    </row>
    <row r="65" spans="1:29" ht="15" hidden="1">
      <c r="A65" s="187">
        <v>78</v>
      </c>
      <c r="B65" s="187" t="s">
        <v>397</v>
      </c>
      <c r="C65" s="187" t="s">
        <v>398</v>
      </c>
      <c r="D65" s="187" t="s">
        <v>399</v>
      </c>
      <c r="G65" s="187" t="s">
        <v>32</v>
      </c>
      <c r="H65" s="187" t="s">
        <v>214</v>
      </c>
      <c r="I65" s="187">
        <v>68122</v>
      </c>
      <c r="J65" s="188"/>
      <c r="K65" s="187">
        <v>57</v>
      </c>
      <c r="L65" s="187" t="s">
        <v>72</v>
      </c>
      <c r="M65" s="187" t="s">
        <v>639</v>
      </c>
      <c r="O65" s="187" t="s">
        <v>396</v>
      </c>
      <c r="P65" s="187" t="s">
        <v>130</v>
      </c>
      <c r="R65" s="187" t="s">
        <v>167</v>
      </c>
      <c r="S65" s="187" t="s">
        <v>640</v>
      </c>
      <c r="T65" s="187">
        <v>51.71</v>
      </c>
      <c r="U65" s="187">
        <v>104.15</v>
      </c>
      <c r="V65" s="187" t="s">
        <v>641</v>
      </c>
      <c r="W65" s="187" t="s">
        <v>642</v>
      </c>
      <c r="X65" s="187">
        <v>47.22</v>
      </c>
      <c r="Y65" s="187">
        <v>89.49</v>
      </c>
      <c r="Z65" s="187" t="s">
        <v>641</v>
      </c>
      <c r="AA65" s="187">
        <f t="shared" si="3"/>
        <v>89.49</v>
      </c>
      <c r="AB65" s="187" t="str">
        <f t="shared" si="4"/>
        <v/>
      </c>
      <c r="AC65" s="187" t="str">
        <f t="shared" si="5"/>
        <v>Joseph Rietman</v>
      </c>
    </row>
    <row r="66" spans="1:29" ht="15" hidden="1">
      <c r="A66" s="187">
        <v>79</v>
      </c>
      <c r="B66" s="187" t="s">
        <v>400</v>
      </c>
      <c r="C66" s="187" t="s">
        <v>401</v>
      </c>
      <c r="D66" s="187" t="s">
        <v>382</v>
      </c>
      <c r="G66" s="187" t="s">
        <v>402</v>
      </c>
      <c r="H66" s="187" t="s">
        <v>214</v>
      </c>
      <c r="I66" s="187">
        <v>68937</v>
      </c>
      <c r="J66" s="188"/>
      <c r="K66" s="187">
        <v>58</v>
      </c>
      <c r="L66" s="187" t="s">
        <v>72</v>
      </c>
      <c r="M66" s="187" t="s">
        <v>639</v>
      </c>
      <c r="O66" s="187" t="s">
        <v>396</v>
      </c>
      <c r="P66" s="187" t="s">
        <v>157</v>
      </c>
      <c r="R66" s="187" t="s">
        <v>167</v>
      </c>
      <c r="S66" s="187" t="s">
        <v>640</v>
      </c>
      <c r="T66" s="187">
        <v>43.10</v>
      </c>
      <c r="U66" s="187">
        <v>70.15</v>
      </c>
      <c r="V66" s="187" t="s">
        <v>641</v>
      </c>
      <c r="W66" s="187" t="s">
        <v>642</v>
      </c>
      <c r="X66" s="187">
        <v>42.66</v>
      </c>
      <c r="Y66" s="187">
        <v>71.19</v>
      </c>
      <c r="Z66" s="187" t="s">
        <v>641</v>
      </c>
      <c r="AA66" s="187">
        <f t="shared" si="6" ref="AA66:AA97">IF(U66=0,IF(Y66=0,0,Y66),IF(Y66=0,IF(U66=0,0,U66),IF(U66&lt;Y66,U66,Y66)))</f>
        <v>70.15</v>
      </c>
      <c r="AB66" s="187" t="str">
        <f t="shared" si="7" ref="AB66:AB97">IF(V66="P","P",IF(Z66="P","P",IF(V66="G","G",IF(Z66="G","G",IF(V66="S","S",IF(Z66="S","S",IF(V66="B","B",IF(Z66="B","B",""))))))))</f>
        <v/>
      </c>
      <c r="AC66" s="187" t="str">
        <f t="shared" si="8" ref="AC66:AC97">CONCATENATE(D66," ",C66)</f>
        <v>Jon Morgan</v>
      </c>
    </row>
    <row r="67" spans="1:29" ht="15" hidden="1">
      <c r="A67" s="187">
        <v>80</v>
      </c>
      <c r="B67" s="187" t="s">
        <v>403</v>
      </c>
      <c r="C67" s="187" t="s">
        <v>404</v>
      </c>
      <c r="D67" s="187" t="s">
        <v>272</v>
      </c>
      <c r="G67" s="187" t="s">
        <v>405</v>
      </c>
      <c r="H67" s="187" t="s">
        <v>195</v>
      </c>
      <c r="I67" s="187">
        <v>64152</v>
      </c>
      <c r="J67" s="188"/>
      <c r="K67" s="187">
        <v>55</v>
      </c>
      <c r="L67" s="187" t="s">
        <v>72</v>
      </c>
      <c r="M67" s="187" t="s">
        <v>639</v>
      </c>
      <c r="O67" s="187" t="s">
        <v>396</v>
      </c>
      <c r="P67" s="187" t="s">
        <v>154</v>
      </c>
      <c r="R67" s="187" t="s">
        <v>167</v>
      </c>
      <c r="S67" s="187" t="s">
        <v>640</v>
      </c>
      <c r="T67" s="187">
        <v>35.44</v>
      </c>
      <c r="U67" s="187">
        <v>39.91</v>
      </c>
      <c r="V67" s="187" t="s">
        <v>646</v>
      </c>
      <c r="W67" s="187" t="s">
        <v>642</v>
      </c>
      <c r="X67" s="187">
        <v>36.02</v>
      </c>
      <c r="Y67" s="187">
        <v>44.54</v>
      </c>
      <c r="Z67" s="187" t="s">
        <v>643</v>
      </c>
      <c r="AA67" s="187">
        <f t="shared" si="6"/>
        <v>39.91</v>
      </c>
      <c r="AB67" s="187" t="str">
        <f t="shared" si="7"/>
        <v>S</v>
      </c>
      <c r="AC67" s="187" t="str">
        <f t="shared" si="8"/>
        <v>Scott Atwell</v>
      </c>
    </row>
    <row r="68" spans="1:29" ht="15" hidden="1">
      <c r="A68" s="187">
        <v>82</v>
      </c>
      <c r="C68" s="187" t="s">
        <v>406</v>
      </c>
      <c r="D68" s="187" t="s">
        <v>253</v>
      </c>
      <c r="G68" s="187" t="s">
        <v>340</v>
      </c>
      <c r="H68" s="187" t="s">
        <v>209</v>
      </c>
      <c r="I68" s="187">
        <v>73034</v>
      </c>
      <c r="J68" s="188"/>
      <c r="K68" s="187">
        <v>55</v>
      </c>
      <c r="L68" s="187" t="s">
        <v>72</v>
      </c>
      <c r="M68" s="187" t="s">
        <v>639</v>
      </c>
      <c r="O68" s="187" t="s">
        <v>396</v>
      </c>
      <c r="P68" s="187" t="s">
        <v>160</v>
      </c>
      <c r="R68" s="187" t="s">
        <v>167</v>
      </c>
      <c r="S68" s="187" t="s">
        <v>640</v>
      </c>
      <c r="T68" s="187">
        <v>42.80</v>
      </c>
      <c r="U68" s="187">
        <v>68.97</v>
      </c>
      <c r="V68" s="187" t="s">
        <v>641</v>
      </c>
      <c r="W68" s="187" t="s">
        <v>642</v>
      </c>
      <c r="X68" s="187">
        <v>43.57</v>
      </c>
      <c r="Y68" s="187">
        <v>74.84</v>
      </c>
      <c r="Z68" s="187" t="s">
        <v>641</v>
      </c>
      <c r="AA68" s="187">
        <f t="shared" si="6"/>
        <v>68.97</v>
      </c>
      <c r="AB68" s="187" t="str">
        <f t="shared" si="7"/>
        <v/>
      </c>
      <c r="AC68" s="187" t="str">
        <f t="shared" si="8"/>
        <v>John Simonton</v>
      </c>
    </row>
    <row r="69" spans="1:29" ht="15" hidden="1">
      <c r="A69" s="187">
        <v>83</v>
      </c>
      <c r="B69" s="187" t="s">
        <v>407</v>
      </c>
      <c r="C69" s="187" t="s">
        <v>408</v>
      </c>
      <c r="D69" s="187" t="s">
        <v>164</v>
      </c>
      <c r="G69" s="187" t="s">
        <v>333</v>
      </c>
      <c r="H69" s="187" t="s">
        <v>209</v>
      </c>
      <c r="I69" s="187">
        <v>74014</v>
      </c>
      <c r="J69" s="188"/>
      <c r="K69" s="187">
        <v>59</v>
      </c>
      <c r="L69" s="187" t="s">
        <v>72</v>
      </c>
      <c r="M69" s="187" t="s">
        <v>639</v>
      </c>
      <c r="O69" s="187" t="s">
        <v>396</v>
      </c>
      <c r="P69" s="187" t="s">
        <v>156</v>
      </c>
      <c r="R69" s="187" t="s">
        <v>167</v>
      </c>
      <c r="S69" s="187" t="s">
        <v>640</v>
      </c>
      <c r="T69" s="187">
        <v>52.97</v>
      </c>
      <c r="U69" s="187">
        <v>112.56</v>
      </c>
      <c r="V69" s="187" t="s">
        <v>641</v>
      </c>
      <c r="W69" s="187" t="s">
        <v>642</v>
      </c>
      <c r="X69" s="187" t="s">
        <v>645</v>
      </c>
      <c r="AA69" s="187">
        <f t="shared" si="6"/>
        <v>112.56</v>
      </c>
      <c r="AB69" s="187" t="str">
        <f t="shared" si="7"/>
        <v/>
      </c>
      <c r="AC69" s="187" t="str">
        <f t="shared" si="8"/>
        <v>Lewis Moser</v>
      </c>
    </row>
    <row r="70" spans="1:29" ht="15" hidden="1">
      <c r="A70" s="187">
        <v>84</v>
      </c>
      <c r="B70" s="187" t="s">
        <v>409</v>
      </c>
      <c r="C70" s="187" t="s">
        <v>410</v>
      </c>
      <c r="D70" s="187" t="s">
        <v>411</v>
      </c>
      <c r="G70" s="187" t="s">
        <v>236</v>
      </c>
      <c r="H70" s="187" t="s">
        <v>214</v>
      </c>
      <c r="I70" s="187">
        <v>68527</v>
      </c>
      <c r="J70" s="188"/>
      <c r="K70" s="187">
        <v>59</v>
      </c>
      <c r="L70" s="187" t="s">
        <v>72</v>
      </c>
      <c r="M70" s="187" t="s">
        <v>639</v>
      </c>
      <c r="O70" s="187" t="s">
        <v>396</v>
      </c>
      <c r="P70" s="187" t="s">
        <v>157</v>
      </c>
      <c r="R70" s="187" t="s">
        <v>167</v>
      </c>
      <c r="S70" s="187" t="s">
        <v>640</v>
      </c>
      <c r="T70" s="187">
        <v>44.54</v>
      </c>
      <c r="U70" s="187">
        <v>75.84</v>
      </c>
      <c r="V70" s="187" t="s">
        <v>641</v>
      </c>
      <c r="W70" s="187" t="s">
        <v>642</v>
      </c>
      <c r="X70" s="187">
        <v>44.73</v>
      </c>
      <c r="Y70" s="187">
        <v>79.49</v>
      </c>
      <c r="Z70" s="187" t="s">
        <v>641</v>
      </c>
      <c r="AA70" s="187">
        <f t="shared" si="6"/>
        <v>75.84</v>
      </c>
      <c r="AB70" s="187" t="str">
        <f t="shared" si="7"/>
        <v/>
      </c>
      <c r="AC70" s="187" t="str">
        <f t="shared" si="8"/>
        <v>Todd Ingram</v>
      </c>
    </row>
    <row r="71" spans="1:29" ht="15" hidden="1">
      <c r="A71" s="187">
        <v>85</v>
      </c>
      <c r="B71" s="187" t="s">
        <v>412</v>
      </c>
      <c r="C71" s="187" t="s">
        <v>413</v>
      </c>
      <c r="D71" s="187" t="s">
        <v>414</v>
      </c>
      <c r="G71" s="187" t="s">
        <v>330</v>
      </c>
      <c r="H71" s="187" t="s">
        <v>218</v>
      </c>
      <c r="I71" s="187">
        <v>66216</v>
      </c>
      <c r="J71" s="188"/>
      <c r="K71" s="187">
        <v>57</v>
      </c>
      <c r="L71" s="187" t="s">
        <v>72</v>
      </c>
      <c r="M71" s="187" t="s">
        <v>639</v>
      </c>
      <c r="O71" s="187" t="s">
        <v>396</v>
      </c>
      <c r="P71" s="187" t="s">
        <v>154</v>
      </c>
      <c r="R71" s="187" t="s">
        <v>167</v>
      </c>
      <c r="S71" s="187" t="s">
        <v>640</v>
      </c>
      <c r="T71" s="187">
        <v>35.58</v>
      </c>
      <c r="U71" s="187">
        <v>40.47</v>
      </c>
      <c r="V71" s="187" t="s">
        <v>646</v>
      </c>
      <c r="W71" s="187" t="s">
        <v>642</v>
      </c>
      <c r="X71" s="187">
        <v>35.16</v>
      </c>
      <c r="Y71" s="187">
        <v>41.09</v>
      </c>
      <c r="Z71" s="187" t="s">
        <v>646</v>
      </c>
      <c r="AA71" s="187">
        <f t="shared" si="6"/>
        <v>40.47</v>
      </c>
      <c r="AB71" s="187" t="str">
        <f t="shared" si="7"/>
        <v>S</v>
      </c>
      <c r="AC71" s="187" t="str">
        <f t="shared" si="8"/>
        <v>Ronald Woolford</v>
      </c>
    </row>
    <row r="72" spans="1:29" ht="15" hidden="1">
      <c r="A72" s="187">
        <v>86</v>
      </c>
      <c r="C72" s="187" t="s">
        <v>415</v>
      </c>
      <c r="D72" s="187" t="s">
        <v>416</v>
      </c>
      <c r="G72" s="187" t="s">
        <v>340</v>
      </c>
      <c r="H72" s="187" t="s">
        <v>209</v>
      </c>
      <c r="I72" s="187">
        <v>73013</v>
      </c>
      <c r="J72" s="188"/>
      <c r="K72" s="187">
        <v>58</v>
      </c>
      <c r="L72" s="187" t="s">
        <v>72</v>
      </c>
      <c r="M72" s="187" t="s">
        <v>639</v>
      </c>
      <c r="O72" s="187" t="s">
        <v>396</v>
      </c>
      <c r="P72" s="187" t="s">
        <v>160</v>
      </c>
      <c r="R72" s="187" t="s">
        <v>167</v>
      </c>
      <c r="S72" s="187" t="s">
        <v>640</v>
      </c>
      <c r="T72" s="187">
        <v>46.80</v>
      </c>
      <c r="U72" s="187">
        <v>84.76</v>
      </c>
      <c r="V72" s="187" t="s">
        <v>641</v>
      </c>
      <c r="W72" s="187" t="s">
        <v>642</v>
      </c>
      <c r="X72" s="187">
        <v>47.88</v>
      </c>
      <c r="Y72" s="187">
        <v>92.13</v>
      </c>
      <c r="Z72" s="187" t="s">
        <v>641</v>
      </c>
      <c r="AA72" s="187">
        <f t="shared" si="6"/>
        <v>84.76</v>
      </c>
      <c r="AB72" s="187" t="str">
        <f t="shared" si="7"/>
        <v/>
      </c>
      <c r="AC72" s="187" t="str">
        <f t="shared" si="8"/>
        <v>Troy Travis</v>
      </c>
    </row>
    <row r="73" spans="1:29" ht="15" hidden="1">
      <c r="A73" s="187">
        <v>87</v>
      </c>
      <c r="B73" s="187" t="s">
        <v>417</v>
      </c>
      <c r="C73" s="187" t="s">
        <v>418</v>
      </c>
      <c r="D73" s="187" t="s">
        <v>419</v>
      </c>
      <c r="G73" s="187" t="s">
        <v>333</v>
      </c>
      <c r="H73" s="187" t="s">
        <v>209</v>
      </c>
      <c r="I73" s="187">
        <v>74012</v>
      </c>
      <c r="J73" s="188"/>
      <c r="K73" s="187">
        <v>56</v>
      </c>
      <c r="L73" s="187" t="s">
        <v>72</v>
      </c>
      <c r="M73" s="187" t="s">
        <v>639</v>
      </c>
      <c r="O73" s="187" t="s">
        <v>396</v>
      </c>
      <c r="P73" s="187" t="s">
        <v>156</v>
      </c>
      <c r="R73" s="187" t="s">
        <v>167</v>
      </c>
      <c r="S73" s="187" t="s">
        <v>640</v>
      </c>
      <c r="T73" s="187">
        <v>42.28</v>
      </c>
      <c r="U73" s="187">
        <v>66.92</v>
      </c>
      <c r="V73" s="187" t="s">
        <v>641</v>
      </c>
      <c r="W73" s="187" t="s">
        <v>642</v>
      </c>
      <c r="X73" s="187">
        <v>43.11</v>
      </c>
      <c r="Y73" s="187">
        <v>72.99</v>
      </c>
      <c r="Z73" s="187" t="s">
        <v>641</v>
      </c>
      <c r="AA73" s="187">
        <f t="shared" si="6"/>
        <v>66.92</v>
      </c>
      <c r="AB73" s="187" t="str">
        <f t="shared" si="7"/>
        <v/>
      </c>
      <c r="AC73" s="187" t="str">
        <f t="shared" si="8"/>
        <v>Vincent Stephan</v>
      </c>
    </row>
    <row r="74" spans="1:29" ht="15" hidden="1">
      <c r="A74" s="187">
        <v>88</v>
      </c>
      <c r="C74" s="187" t="s">
        <v>420</v>
      </c>
      <c r="D74" s="187" t="s">
        <v>421</v>
      </c>
      <c r="G74" s="187" t="s">
        <v>340</v>
      </c>
      <c r="H74" s="187" t="s">
        <v>209</v>
      </c>
      <c r="I74" s="187">
        <v>73013</v>
      </c>
      <c r="J74" s="188"/>
      <c r="K74" s="187">
        <v>56</v>
      </c>
      <c r="L74" s="187" t="s">
        <v>72</v>
      </c>
      <c r="M74" s="187" t="s">
        <v>639</v>
      </c>
      <c r="O74" s="187" t="s">
        <v>396</v>
      </c>
      <c r="P74" s="187" t="s">
        <v>160</v>
      </c>
      <c r="R74" s="187" t="s">
        <v>167</v>
      </c>
      <c r="S74" s="187" t="s">
        <v>640</v>
      </c>
      <c r="T74" s="187">
        <v>49.36</v>
      </c>
      <c r="U74" s="187">
        <v>94.87</v>
      </c>
      <c r="V74" s="187" t="s">
        <v>641</v>
      </c>
      <c r="W74" s="187" t="s">
        <v>642</v>
      </c>
      <c r="X74" s="187">
        <v>48.12</v>
      </c>
      <c r="Y74" s="187">
        <v>93.10</v>
      </c>
      <c r="Z74" s="187" t="s">
        <v>641</v>
      </c>
      <c r="AA74" s="187">
        <f t="shared" si="6"/>
        <v>93.10</v>
      </c>
      <c r="AB74" s="187" t="str">
        <f t="shared" si="7"/>
        <v/>
      </c>
      <c r="AC74" s="187" t="str">
        <f t="shared" si="8"/>
        <v>Ken McDaniel</v>
      </c>
    </row>
    <row r="75" spans="1:29" ht="15" hidden="1">
      <c r="A75" s="187">
        <v>89</v>
      </c>
      <c r="C75" s="187" t="s">
        <v>422</v>
      </c>
      <c r="D75" s="187" t="s">
        <v>247</v>
      </c>
      <c r="G75" s="187" t="s">
        <v>423</v>
      </c>
      <c r="H75" s="187" t="s">
        <v>379</v>
      </c>
      <c r="I75" s="187">
        <v>22401</v>
      </c>
      <c r="J75" s="188"/>
      <c r="K75" s="187">
        <v>59</v>
      </c>
      <c r="L75" s="187" t="s">
        <v>72</v>
      </c>
      <c r="M75" s="187" t="s">
        <v>639</v>
      </c>
      <c r="O75" s="187" t="s">
        <v>396</v>
      </c>
      <c r="P75" s="187" t="s">
        <v>160</v>
      </c>
      <c r="R75" s="187" t="s">
        <v>167</v>
      </c>
      <c r="S75" s="187" t="s">
        <v>640</v>
      </c>
      <c r="T75" s="187">
        <v>41.10</v>
      </c>
      <c r="U75" s="187">
        <v>62.26</v>
      </c>
      <c r="V75" s="187" t="s">
        <v>641</v>
      </c>
      <c r="W75" s="187" t="s">
        <v>642</v>
      </c>
      <c r="X75" s="187">
        <v>43.55</v>
      </c>
      <c r="Y75" s="187">
        <v>74.76</v>
      </c>
      <c r="Z75" s="187" t="s">
        <v>641</v>
      </c>
      <c r="AA75" s="187">
        <f t="shared" si="6"/>
        <v>62.26</v>
      </c>
      <c r="AB75" s="187" t="str">
        <f t="shared" si="7"/>
        <v/>
      </c>
      <c r="AC75" s="187" t="str">
        <f t="shared" si="8"/>
        <v>Richard Dynes</v>
      </c>
    </row>
    <row r="76" spans="1:29" ht="15" hidden="1">
      <c r="A76" s="187">
        <v>90</v>
      </c>
      <c r="B76" s="187" t="s">
        <v>424</v>
      </c>
      <c r="C76" s="187" t="s">
        <v>425</v>
      </c>
      <c r="D76" s="187" t="s">
        <v>426</v>
      </c>
      <c r="G76" s="187" t="s">
        <v>31</v>
      </c>
      <c r="H76" s="187" t="s">
        <v>195</v>
      </c>
      <c r="I76" s="187">
        <v>64151</v>
      </c>
      <c r="J76" s="188"/>
      <c r="K76" s="187">
        <v>54</v>
      </c>
      <c r="L76" s="187" t="s">
        <v>72</v>
      </c>
      <c r="M76" s="187" t="s">
        <v>639</v>
      </c>
      <c r="O76" s="187" t="s">
        <v>427</v>
      </c>
      <c r="P76" s="187" t="s">
        <v>154</v>
      </c>
      <c r="R76" s="187" t="s">
        <v>167</v>
      </c>
      <c r="S76" s="187" t="s">
        <v>640</v>
      </c>
      <c r="T76" s="187">
        <v>39.28</v>
      </c>
      <c r="U76" s="187">
        <v>55.07</v>
      </c>
      <c r="V76" s="187" t="s">
        <v>643</v>
      </c>
      <c r="W76" s="187" t="s">
        <v>642</v>
      </c>
      <c r="X76" s="187">
        <v>40.05</v>
      </c>
      <c r="Y76" s="187">
        <v>60.71</v>
      </c>
      <c r="Z76" s="187" t="s">
        <v>641</v>
      </c>
      <c r="AA76" s="187">
        <f t="shared" si="6"/>
        <v>55.07</v>
      </c>
      <c r="AB76" s="187" t="str">
        <f t="shared" si="7"/>
        <v>B</v>
      </c>
      <c r="AC76" s="187" t="str">
        <f t="shared" si="8"/>
        <v>Matthew Knechtel</v>
      </c>
    </row>
    <row r="77" spans="1:29" ht="15" hidden="1">
      <c r="A77" s="187">
        <v>91</v>
      </c>
      <c r="B77" s="187" t="s">
        <v>428</v>
      </c>
      <c r="C77" s="187" t="s">
        <v>429</v>
      </c>
      <c r="D77" s="187" t="s">
        <v>277</v>
      </c>
      <c r="G77" s="187" t="s">
        <v>132</v>
      </c>
      <c r="H77" s="187" t="s">
        <v>195</v>
      </c>
      <c r="I77" s="187">
        <v>63128</v>
      </c>
      <c r="J77" s="188"/>
      <c r="K77" s="187">
        <v>51</v>
      </c>
      <c r="L77" s="187" t="s">
        <v>72</v>
      </c>
      <c r="M77" s="187" t="s">
        <v>639</v>
      </c>
      <c r="O77" s="187" t="s">
        <v>427</v>
      </c>
      <c r="P77" s="187" t="s">
        <v>159</v>
      </c>
      <c r="R77" s="187" t="s">
        <v>167</v>
      </c>
      <c r="S77" s="187" t="s">
        <v>640</v>
      </c>
      <c r="T77" s="187">
        <v>56.02</v>
      </c>
      <c r="U77" s="187">
        <v>121.16</v>
      </c>
      <c r="V77" s="187" t="s">
        <v>641</v>
      </c>
      <c r="W77" s="187" t="s">
        <v>642</v>
      </c>
      <c r="X77" s="187">
        <v>57.71</v>
      </c>
      <c r="Y77" s="187">
        <v>131.58</v>
      </c>
      <c r="Z77" s="187" t="s">
        <v>641</v>
      </c>
      <c r="AA77" s="187">
        <f t="shared" si="6"/>
        <v>121.16</v>
      </c>
      <c r="AB77" s="187" t="str">
        <f t="shared" si="7"/>
        <v/>
      </c>
      <c r="AC77" s="187" t="str">
        <f t="shared" si="8"/>
        <v>Mark Michelson</v>
      </c>
    </row>
    <row r="78" spans="1:29" ht="15" hidden="1">
      <c r="A78" s="187">
        <v>93</v>
      </c>
      <c r="B78" s="187" t="s">
        <v>430</v>
      </c>
      <c r="C78" s="187" t="s">
        <v>431</v>
      </c>
      <c r="D78" s="187" t="s">
        <v>432</v>
      </c>
      <c r="G78" s="187" t="s">
        <v>433</v>
      </c>
      <c r="H78" s="187" t="s">
        <v>195</v>
      </c>
      <c r="I78" s="187">
        <v>65338</v>
      </c>
      <c r="J78" s="188"/>
      <c r="K78" s="187">
        <v>54</v>
      </c>
      <c r="L78" s="187" t="s">
        <v>72</v>
      </c>
      <c r="M78" s="187" t="s">
        <v>639</v>
      </c>
      <c r="O78" s="187" t="s">
        <v>427</v>
      </c>
      <c r="P78" s="187" t="s">
        <v>161</v>
      </c>
      <c r="R78" s="187" t="s">
        <v>167</v>
      </c>
      <c r="S78" s="187" t="s">
        <v>640</v>
      </c>
      <c r="T78" s="187">
        <v>44.77</v>
      </c>
      <c r="U78" s="187">
        <v>76.75</v>
      </c>
      <c r="V78" s="187" t="s">
        <v>641</v>
      </c>
      <c r="W78" s="187" t="s">
        <v>642</v>
      </c>
      <c r="X78" s="187">
        <v>45.79</v>
      </c>
      <c r="Y78" s="187">
        <v>83.75</v>
      </c>
      <c r="Z78" s="187" t="s">
        <v>641</v>
      </c>
      <c r="AA78" s="187">
        <f t="shared" si="6"/>
        <v>76.75</v>
      </c>
      <c r="AB78" s="187" t="str">
        <f t="shared" si="7"/>
        <v/>
      </c>
      <c r="AC78" s="187" t="str">
        <f t="shared" si="8"/>
        <v>Rett Walters</v>
      </c>
    </row>
    <row r="79" spans="1:29" ht="15" hidden="1">
      <c r="A79" s="187">
        <v>94</v>
      </c>
      <c r="B79" s="187" t="s">
        <v>434</v>
      </c>
      <c r="C79" s="187" t="s">
        <v>435</v>
      </c>
      <c r="D79" s="187" t="s">
        <v>393</v>
      </c>
      <c r="G79" s="187" t="s">
        <v>31</v>
      </c>
      <c r="H79" s="187" t="s">
        <v>195</v>
      </c>
      <c r="I79" s="187">
        <v>64112</v>
      </c>
      <c r="J79" s="188"/>
      <c r="K79" s="187">
        <v>53</v>
      </c>
      <c r="L79" s="187" t="s">
        <v>72</v>
      </c>
      <c r="M79" s="187" t="s">
        <v>639</v>
      </c>
      <c r="O79" s="187" t="s">
        <v>427</v>
      </c>
      <c r="P79" s="187" t="s">
        <v>154</v>
      </c>
      <c r="R79" s="187" t="s">
        <v>167</v>
      </c>
      <c r="S79" s="187" t="s">
        <v>640</v>
      </c>
      <c r="T79" s="187">
        <v>35.05</v>
      </c>
      <c r="U79" s="187">
        <v>38.37</v>
      </c>
      <c r="V79" s="187" t="s">
        <v>643</v>
      </c>
      <c r="W79" s="187" t="s">
        <v>642</v>
      </c>
      <c r="X79" s="187">
        <v>35.06</v>
      </c>
      <c r="Y79" s="187">
        <v>40.69</v>
      </c>
      <c r="Z79" s="187" t="s">
        <v>643</v>
      </c>
      <c r="AA79" s="187">
        <f t="shared" si="6"/>
        <v>38.37</v>
      </c>
      <c r="AB79" s="187" t="str">
        <f t="shared" si="7"/>
        <v>B</v>
      </c>
      <c r="AC79" s="187" t="str">
        <f t="shared" si="8"/>
        <v>Gordon Gilges</v>
      </c>
    </row>
    <row r="80" spans="1:29" ht="15" hidden="1">
      <c r="A80" s="187">
        <v>96</v>
      </c>
      <c r="B80" s="187" t="s">
        <v>436</v>
      </c>
      <c r="C80" s="187" t="s">
        <v>437</v>
      </c>
      <c r="D80" s="187" t="s">
        <v>438</v>
      </c>
      <c r="G80" s="187" t="s">
        <v>285</v>
      </c>
      <c r="H80" s="187" t="s">
        <v>218</v>
      </c>
      <c r="I80" s="187">
        <v>66202</v>
      </c>
      <c r="J80" s="188"/>
      <c r="K80" s="187">
        <v>52</v>
      </c>
      <c r="L80" s="187" t="s">
        <v>72</v>
      </c>
      <c r="M80" s="187" t="s">
        <v>639</v>
      </c>
      <c r="O80" s="187" t="s">
        <v>427</v>
      </c>
      <c r="P80" s="187" t="s">
        <v>154</v>
      </c>
      <c r="R80" s="187" t="s">
        <v>167</v>
      </c>
      <c r="S80" s="187" t="s">
        <v>640</v>
      </c>
      <c r="T80" s="187">
        <v>56.25</v>
      </c>
      <c r="U80" s="187">
        <v>122.07</v>
      </c>
      <c r="V80" s="187" t="s">
        <v>641</v>
      </c>
      <c r="W80" s="187" t="s">
        <v>642</v>
      </c>
      <c r="X80" s="187">
        <v>50.88</v>
      </c>
      <c r="Y80" s="187">
        <v>104.17</v>
      </c>
      <c r="Z80" s="187" t="s">
        <v>641</v>
      </c>
      <c r="AA80" s="187">
        <f t="shared" si="6"/>
        <v>104.17</v>
      </c>
      <c r="AB80" s="187" t="str">
        <f t="shared" si="7"/>
        <v/>
      </c>
      <c r="AC80" s="187" t="str">
        <f t="shared" si="8"/>
        <v>Zachary Wooten</v>
      </c>
    </row>
    <row r="81" spans="1:29" ht="15" hidden="1">
      <c r="A81" s="187">
        <v>97</v>
      </c>
      <c r="C81" s="187" t="s">
        <v>439</v>
      </c>
      <c r="D81" s="187" t="s">
        <v>277</v>
      </c>
      <c r="G81" s="187" t="s">
        <v>440</v>
      </c>
      <c r="H81" s="187" t="s">
        <v>218</v>
      </c>
      <c r="I81" s="187">
        <v>67654</v>
      </c>
      <c r="J81" s="188"/>
      <c r="K81" s="187">
        <v>54</v>
      </c>
      <c r="L81" s="187" t="s">
        <v>72</v>
      </c>
      <c r="M81" s="187" t="s">
        <v>639</v>
      </c>
      <c r="O81" s="187" t="s">
        <v>427</v>
      </c>
      <c r="P81" s="187" t="s">
        <v>154</v>
      </c>
      <c r="R81" s="187" t="s">
        <v>167</v>
      </c>
      <c r="S81" s="187" t="s">
        <v>640</v>
      </c>
      <c r="T81" s="187">
        <v>37.79</v>
      </c>
      <c r="U81" s="187">
        <v>49.19</v>
      </c>
      <c r="V81" s="187" t="s">
        <v>643</v>
      </c>
      <c r="W81" s="187" t="s">
        <v>642</v>
      </c>
      <c r="X81" s="187">
        <v>36.96</v>
      </c>
      <c r="Y81" s="187">
        <v>48.31</v>
      </c>
      <c r="Z81" s="187" t="s">
        <v>643</v>
      </c>
      <c r="AA81" s="187">
        <f t="shared" si="6"/>
        <v>48.31</v>
      </c>
      <c r="AB81" s="187" t="str">
        <f t="shared" si="7"/>
        <v>B</v>
      </c>
      <c r="AC81" s="187" t="str">
        <f t="shared" si="8"/>
        <v>Mark Arford</v>
      </c>
    </row>
    <row r="82" spans="1:29" ht="15" hidden="1">
      <c r="A82" s="187">
        <v>98</v>
      </c>
      <c r="B82" s="187" t="s">
        <v>441</v>
      </c>
      <c r="C82" s="187" t="s">
        <v>442</v>
      </c>
      <c r="D82" s="187" t="s">
        <v>443</v>
      </c>
      <c r="G82" s="187" t="s">
        <v>29</v>
      </c>
      <c r="H82" s="187" t="s">
        <v>209</v>
      </c>
      <c r="I82" s="187">
        <v>74114</v>
      </c>
      <c r="J82" s="188"/>
      <c r="K82" s="187">
        <v>49</v>
      </c>
      <c r="L82" s="187" t="s">
        <v>72</v>
      </c>
      <c r="M82" s="187" t="s">
        <v>639</v>
      </c>
      <c r="O82" s="187" t="s">
        <v>444</v>
      </c>
      <c r="P82" s="187" t="s">
        <v>156</v>
      </c>
      <c r="R82" s="187" t="s">
        <v>167</v>
      </c>
      <c r="S82" s="187" t="s">
        <v>640</v>
      </c>
      <c r="T82" s="187">
        <v>40.14</v>
      </c>
      <c r="U82" s="187">
        <v>58.47</v>
      </c>
      <c r="V82" s="187" t="s">
        <v>641</v>
      </c>
      <c r="W82" s="187" t="s">
        <v>642</v>
      </c>
      <c r="X82" s="187" t="s">
        <v>647</v>
      </c>
      <c r="AA82" s="187">
        <f t="shared" si="6"/>
        <v>58.47</v>
      </c>
      <c r="AB82" s="187" t="str">
        <f t="shared" si="7"/>
        <v/>
      </c>
      <c r="AC82" s="187" t="str">
        <f t="shared" si="8"/>
        <v>Evan Elsberry</v>
      </c>
    </row>
    <row r="83" spans="1:29" ht="15" hidden="1">
      <c r="A83" s="187">
        <v>99</v>
      </c>
      <c r="C83" s="187" t="s">
        <v>445</v>
      </c>
      <c r="D83" s="187" t="s">
        <v>446</v>
      </c>
      <c r="G83" s="187" t="s">
        <v>190</v>
      </c>
      <c r="H83" s="187" t="s">
        <v>191</v>
      </c>
      <c r="I83" s="187">
        <v>77094</v>
      </c>
      <c r="J83" s="188"/>
      <c r="K83" s="187">
        <v>46</v>
      </c>
      <c r="L83" s="187" t="s">
        <v>72</v>
      </c>
      <c r="M83" s="187" t="s">
        <v>639</v>
      </c>
      <c r="O83" s="187" t="s">
        <v>444</v>
      </c>
      <c r="P83" s="187" t="s">
        <v>157</v>
      </c>
      <c r="R83" s="187" t="s">
        <v>167</v>
      </c>
      <c r="S83" s="187" t="s">
        <v>640</v>
      </c>
      <c r="T83" s="187">
        <v>44.79</v>
      </c>
      <c r="U83" s="187">
        <v>76.83</v>
      </c>
      <c r="V83" s="187" t="s">
        <v>641</v>
      </c>
      <c r="W83" s="187" t="s">
        <v>642</v>
      </c>
      <c r="X83" s="187">
        <v>46.41</v>
      </c>
      <c r="Y83" s="187">
        <v>86.24</v>
      </c>
      <c r="Z83" s="187" t="s">
        <v>641</v>
      </c>
      <c r="AA83" s="187">
        <f t="shared" si="6"/>
        <v>76.83</v>
      </c>
      <c r="AB83" s="187" t="str">
        <f t="shared" si="7"/>
        <v/>
      </c>
      <c r="AC83" s="187" t="str">
        <f t="shared" si="8"/>
        <v>Theo Sicard</v>
      </c>
    </row>
    <row r="84" spans="1:29" ht="15" hidden="1">
      <c r="A84" s="187">
        <v>100</v>
      </c>
      <c r="B84" s="187" t="s">
        <v>447</v>
      </c>
      <c r="C84" s="187" t="s">
        <v>448</v>
      </c>
      <c r="D84" s="187" t="s">
        <v>449</v>
      </c>
      <c r="G84" s="187" t="s">
        <v>450</v>
      </c>
      <c r="H84" s="187" t="s">
        <v>218</v>
      </c>
      <c r="I84" s="187">
        <v>66208</v>
      </c>
      <c r="J84" s="188"/>
      <c r="K84" s="187">
        <v>48</v>
      </c>
      <c r="L84" s="187" t="s">
        <v>72</v>
      </c>
      <c r="M84" s="187" t="s">
        <v>639</v>
      </c>
      <c r="O84" s="187" t="s">
        <v>444</v>
      </c>
      <c r="P84" s="187" t="s">
        <v>154</v>
      </c>
      <c r="R84" s="187" t="s">
        <v>167</v>
      </c>
      <c r="S84" s="187" t="s">
        <v>640</v>
      </c>
      <c r="T84" s="187">
        <v>34.02</v>
      </c>
      <c r="U84" s="187">
        <v>34.31</v>
      </c>
      <c r="V84" s="187" t="s">
        <v>646</v>
      </c>
      <c r="W84" s="187" t="s">
        <v>642</v>
      </c>
      <c r="X84" s="187">
        <v>34.34</v>
      </c>
      <c r="Y84" s="187">
        <v>37.8</v>
      </c>
      <c r="Z84" s="187" t="s">
        <v>643</v>
      </c>
      <c r="AA84" s="187">
        <f t="shared" si="6"/>
        <v>34.31</v>
      </c>
      <c r="AB84" s="187" t="str">
        <f t="shared" si="7"/>
        <v>S</v>
      </c>
      <c r="AC84" s="187" t="str">
        <f t="shared" si="8"/>
        <v>Sergei Snapkovsky</v>
      </c>
    </row>
    <row r="85" spans="1:29" ht="15" hidden="1">
      <c r="A85" s="187">
        <v>101</v>
      </c>
      <c r="B85" s="187" t="s">
        <v>451</v>
      </c>
      <c r="C85" s="187" t="s">
        <v>452</v>
      </c>
      <c r="D85" s="187" t="s">
        <v>453</v>
      </c>
      <c r="G85" s="187" t="s">
        <v>30</v>
      </c>
      <c r="H85" s="187" t="s">
        <v>209</v>
      </c>
      <c r="I85" s="187">
        <v>73170</v>
      </c>
      <c r="J85" s="188"/>
      <c r="K85" s="187">
        <v>49</v>
      </c>
      <c r="L85" s="187" t="s">
        <v>72</v>
      </c>
      <c r="M85" s="187" t="s">
        <v>639</v>
      </c>
      <c r="O85" s="187" t="s">
        <v>444</v>
      </c>
      <c r="P85" s="187" t="s">
        <v>160</v>
      </c>
      <c r="R85" s="187" t="s">
        <v>167</v>
      </c>
      <c r="S85" s="187" t="s">
        <v>640</v>
      </c>
      <c r="T85" s="187">
        <v>38.61</v>
      </c>
      <c r="U85" s="187">
        <v>52.43</v>
      </c>
      <c r="V85" s="187" t="s">
        <v>641</v>
      </c>
      <c r="W85" s="187" t="s">
        <v>642</v>
      </c>
      <c r="X85" s="187">
        <v>40.46</v>
      </c>
      <c r="Y85" s="187">
        <v>62.36</v>
      </c>
      <c r="Z85" s="187" t="s">
        <v>641</v>
      </c>
      <c r="AA85" s="187">
        <f t="shared" si="6"/>
        <v>52.43</v>
      </c>
      <c r="AB85" s="187" t="str">
        <f t="shared" si="7"/>
        <v/>
      </c>
      <c r="AC85" s="187" t="str">
        <f t="shared" si="8"/>
        <v>Ryan Breding</v>
      </c>
    </row>
    <row r="86" spans="1:29" ht="15" hidden="1">
      <c r="A86" s="187">
        <v>102</v>
      </c>
      <c r="C86" s="187" t="s">
        <v>454</v>
      </c>
      <c r="D86" s="187" t="s">
        <v>315</v>
      </c>
      <c r="G86" s="187" t="s">
        <v>29</v>
      </c>
      <c r="H86" s="187" t="s">
        <v>209</v>
      </c>
      <c r="J86" s="188"/>
      <c r="K86" s="187">
        <v>49</v>
      </c>
      <c r="L86" s="187" t="s">
        <v>72</v>
      </c>
      <c r="M86" s="187" t="s">
        <v>639</v>
      </c>
      <c r="O86" s="187" t="s">
        <v>444</v>
      </c>
      <c r="P86" s="187" t="s">
        <v>156</v>
      </c>
      <c r="R86" s="187" t="s">
        <v>167</v>
      </c>
      <c r="S86" s="187" t="s">
        <v>640</v>
      </c>
      <c r="T86" s="187">
        <v>42.42</v>
      </c>
      <c r="U86" s="187">
        <v>67.47</v>
      </c>
      <c r="V86" s="187" t="s">
        <v>641</v>
      </c>
      <c r="W86" s="187" t="s">
        <v>642</v>
      </c>
      <c r="X86" s="187">
        <v>41.85</v>
      </c>
      <c r="Y86" s="187">
        <v>67.94</v>
      </c>
      <c r="Z86" s="187" t="s">
        <v>641</v>
      </c>
      <c r="AA86" s="187">
        <f t="shared" si="6"/>
        <v>67.47</v>
      </c>
      <c r="AB86" s="187" t="str">
        <f t="shared" si="7"/>
        <v/>
      </c>
      <c r="AC86" s="187" t="str">
        <f t="shared" si="8"/>
        <v>Paul Sophy III</v>
      </c>
    </row>
    <row r="87" spans="1:29" ht="15" hidden="1">
      <c r="A87" s="187">
        <v>103</v>
      </c>
      <c r="C87" s="187" t="s">
        <v>455</v>
      </c>
      <c r="D87" s="187" t="s">
        <v>456</v>
      </c>
      <c r="G87" s="187" t="s">
        <v>457</v>
      </c>
      <c r="H87" s="187" t="s">
        <v>214</v>
      </c>
      <c r="I87" s="187">
        <v>68418</v>
      </c>
      <c r="J87" s="188"/>
      <c r="K87" s="187">
        <v>49</v>
      </c>
      <c r="L87" s="187" t="s">
        <v>72</v>
      </c>
      <c r="M87" s="187" t="s">
        <v>639</v>
      </c>
      <c r="O87" s="187" t="s">
        <v>444</v>
      </c>
      <c r="P87" s="187" t="s">
        <v>157</v>
      </c>
      <c r="R87" s="187" t="s">
        <v>167</v>
      </c>
      <c r="S87" s="187" t="s">
        <v>640</v>
      </c>
      <c r="T87" s="187">
        <v>46.19</v>
      </c>
      <c r="U87" s="187">
        <v>82.35</v>
      </c>
      <c r="V87" s="187" t="s">
        <v>641</v>
      </c>
      <c r="W87" s="187" t="s">
        <v>642</v>
      </c>
      <c r="X87" s="187">
        <v>47.24</v>
      </c>
      <c r="Y87" s="187">
        <v>89.57</v>
      </c>
      <c r="Z87" s="187" t="s">
        <v>641</v>
      </c>
      <c r="AA87" s="187">
        <f t="shared" si="6"/>
        <v>82.35</v>
      </c>
      <c r="AB87" s="187" t="str">
        <f t="shared" si="7"/>
        <v/>
      </c>
      <c r="AC87" s="187" t="str">
        <f t="shared" si="8"/>
        <v>Chad Martens</v>
      </c>
    </row>
    <row r="88" spans="1:29" ht="15" hidden="1">
      <c r="A88" s="187">
        <v>105</v>
      </c>
      <c r="C88" s="187" t="s">
        <v>458</v>
      </c>
      <c r="D88" s="187" t="s">
        <v>332</v>
      </c>
      <c r="G88" s="187" t="s">
        <v>459</v>
      </c>
      <c r="H88" s="187" t="s">
        <v>180</v>
      </c>
      <c r="I88" s="187">
        <v>74114</v>
      </c>
      <c r="J88" s="188"/>
      <c r="K88" s="187">
        <v>47</v>
      </c>
      <c r="L88" s="187" t="s">
        <v>72</v>
      </c>
      <c r="M88" s="187" t="s">
        <v>639</v>
      </c>
      <c r="O88" s="187" t="s">
        <v>444</v>
      </c>
      <c r="P88" s="187" t="s">
        <v>156</v>
      </c>
      <c r="R88" s="187" t="s">
        <v>167</v>
      </c>
      <c r="S88" s="187" t="s">
        <v>640</v>
      </c>
      <c r="T88" s="187" t="s">
        <v>645</v>
      </c>
      <c r="W88" s="187" t="s">
        <v>642</v>
      </c>
      <c r="X88" s="187">
        <v>45.39</v>
      </c>
      <c r="Y88" s="187">
        <v>82.14</v>
      </c>
      <c r="Z88" s="187" t="s">
        <v>641</v>
      </c>
      <c r="AA88" s="187">
        <f t="shared" si="6"/>
        <v>82.14</v>
      </c>
      <c r="AB88" s="187" t="str">
        <f t="shared" si="7"/>
        <v/>
      </c>
      <c r="AC88" s="187" t="str">
        <f t="shared" si="8"/>
        <v>Chris Vandyke</v>
      </c>
    </row>
    <row r="89" spans="1:29" ht="15" hidden="1">
      <c r="A89" s="187">
        <v>106</v>
      </c>
      <c r="C89" s="187" t="s">
        <v>460</v>
      </c>
      <c r="D89" s="187" t="s">
        <v>415</v>
      </c>
      <c r="G89" s="187" t="s">
        <v>461</v>
      </c>
      <c r="H89" s="187" t="s">
        <v>209</v>
      </c>
      <c r="I89" s="187">
        <v>74047</v>
      </c>
      <c r="J89" s="188"/>
      <c r="K89" s="187">
        <v>48</v>
      </c>
      <c r="L89" s="187" t="s">
        <v>72</v>
      </c>
      <c r="M89" s="187" t="s">
        <v>639</v>
      </c>
      <c r="O89" s="187" t="s">
        <v>444</v>
      </c>
      <c r="P89" s="187" t="s">
        <v>156</v>
      </c>
      <c r="R89" s="187" t="s">
        <v>167</v>
      </c>
      <c r="S89" s="187" t="s">
        <v>640</v>
      </c>
      <c r="T89" s="187">
        <v>44.60</v>
      </c>
      <c r="U89" s="187">
        <v>76.08</v>
      </c>
      <c r="V89" s="187" t="s">
        <v>641</v>
      </c>
      <c r="W89" s="187" t="s">
        <v>642</v>
      </c>
      <c r="X89" s="187" t="s">
        <v>645</v>
      </c>
      <c r="AA89" s="187">
        <f t="shared" si="6"/>
        <v>76.08</v>
      </c>
      <c r="AB89" s="187" t="str">
        <f t="shared" si="7"/>
        <v/>
      </c>
      <c r="AC89" s="187" t="str">
        <f t="shared" si="8"/>
        <v>Travis O Dell</v>
      </c>
    </row>
    <row r="90" spans="1:29" ht="15" hidden="1">
      <c r="A90" s="187">
        <v>107</v>
      </c>
      <c r="C90" s="187" t="s">
        <v>462</v>
      </c>
      <c r="D90" s="187" t="s">
        <v>463</v>
      </c>
      <c r="G90" s="187" t="s">
        <v>29</v>
      </c>
      <c r="H90" s="187" t="s">
        <v>180</v>
      </c>
      <c r="I90" s="187">
        <v>74114</v>
      </c>
      <c r="J90" s="188"/>
      <c r="K90" s="187">
        <v>41</v>
      </c>
      <c r="L90" s="187" t="s">
        <v>72</v>
      </c>
      <c r="M90" s="187" t="s">
        <v>639</v>
      </c>
      <c r="O90" s="187" t="s">
        <v>464</v>
      </c>
      <c r="P90" s="187" t="s">
        <v>156</v>
      </c>
      <c r="R90" s="187" t="s">
        <v>167</v>
      </c>
      <c r="S90" s="187" t="s">
        <v>640</v>
      </c>
      <c r="T90" s="187">
        <v>40.27</v>
      </c>
      <c r="U90" s="187">
        <v>58.98</v>
      </c>
      <c r="V90" s="187" t="s">
        <v>641</v>
      </c>
      <c r="W90" s="187" t="s">
        <v>642</v>
      </c>
      <c r="X90" s="187">
        <v>41.21</v>
      </c>
      <c r="Y90" s="187">
        <v>65.37</v>
      </c>
      <c r="Z90" s="187" t="s">
        <v>641</v>
      </c>
      <c r="AA90" s="187">
        <f t="shared" si="6"/>
        <v>58.98</v>
      </c>
      <c r="AB90" s="187" t="str">
        <f t="shared" si="7"/>
        <v/>
      </c>
      <c r="AC90" s="187" t="str">
        <f t="shared" si="8"/>
        <v>Marshall McAdams</v>
      </c>
    </row>
    <row r="91" spans="1:29" ht="15" hidden="1">
      <c r="A91" s="187">
        <v>108</v>
      </c>
      <c r="C91" s="187" t="s">
        <v>465</v>
      </c>
      <c r="D91" s="187" t="s">
        <v>466</v>
      </c>
      <c r="G91" s="187" t="s">
        <v>467</v>
      </c>
      <c r="H91" s="187" t="s">
        <v>185</v>
      </c>
      <c r="I91" s="187">
        <v>80424</v>
      </c>
      <c r="J91" s="188"/>
      <c r="K91" s="187">
        <v>41</v>
      </c>
      <c r="L91" s="187" t="s">
        <v>72</v>
      </c>
      <c r="M91" s="187" t="s">
        <v>639</v>
      </c>
      <c r="O91" s="187" t="s">
        <v>464</v>
      </c>
      <c r="P91" s="187" t="s">
        <v>157</v>
      </c>
      <c r="R91" s="187" t="s">
        <v>167</v>
      </c>
      <c r="S91" s="187" t="s">
        <v>640</v>
      </c>
      <c r="T91" s="187">
        <v>39.8</v>
      </c>
      <c r="U91" s="187">
        <v>57.13</v>
      </c>
      <c r="V91" s="187" t="s">
        <v>641</v>
      </c>
      <c r="W91" s="187" t="s">
        <v>642</v>
      </c>
      <c r="X91" s="187">
        <v>39.28</v>
      </c>
      <c r="Y91" s="187">
        <v>57.62</v>
      </c>
      <c r="Z91" s="187" t="s">
        <v>641</v>
      </c>
      <c r="AA91" s="187">
        <f t="shared" si="6"/>
        <v>57.13</v>
      </c>
      <c r="AB91" s="187" t="str">
        <f t="shared" si="7"/>
        <v/>
      </c>
      <c r="AC91" s="187" t="str">
        <f t="shared" si="8"/>
        <v>Brian Raitman</v>
      </c>
    </row>
    <row r="92" spans="1:29" ht="15" hidden="1">
      <c r="A92" s="187">
        <v>109</v>
      </c>
      <c r="B92" s="187" t="s">
        <v>468</v>
      </c>
      <c r="C92" s="187" t="s">
        <v>469</v>
      </c>
      <c r="D92" s="187" t="s">
        <v>470</v>
      </c>
      <c r="G92" s="187" t="s">
        <v>240</v>
      </c>
      <c r="H92" s="187" t="s">
        <v>218</v>
      </c>
      <c r="I92" s="187">
        <v>66221</v>
      </c>
      <c r="J92" s="188"/>
      <c r="K92" s="187">
        <v>44</v>
      </c>
      <c r="L92" s="187" t="s">
        <v>72</v>
      </c>
      <c r="M92" s="187" t="s">
        <v>639</v>
      </c>
      <c r="O92" s="187" t="s">
        <v>464</v>
      </c>
      <c r="P92" s="187" t="s">
        <v>154</v>
      </c>
      <c r="R92" s="187" t="s">
        <v>167</v>
      </c>
      <c r="S92" s="187" t="s">
        <v>640</v>
      </c>
      <c r="T92" s="187">
        <v>31.39</v>
      </c>
      <c r="U92" s="187">
        <v>23.92</v>
      </c>
      <c r="V92" s="187" t="s">
        <v>646</v>
      </c>
      <c r="W92" s="187" t="s">
        <v>642</v>
      </c>
      <c r="X92" s="187">
        <v>30.92</v>
      </c>
      <c r="Y92" s="187">
        <v>24.08</v>
      </c>
      <c r="Z92" s="187" t="s">
        <v>646</v>
      </c>
      <c r="AA92" s="187">
        <f t="shared" si="6"/>
        <v>23.92</v>
      </c>
      <c r="AB92" s="187" t="str">
        <f t="shared" si="7"/>
        <v>S</v>
      </c>
      <c r="AC92" s="187" t="str">
        <f t="shared" si="8"/>
        <v>Oleg Stolarsky</v>
      </c>
    </row>
    <row r="93" spans="1:29" ht="15" hidden="1">
      <c r="A93" s="187">
        <v>110</v>
      </c>
      <c r="B93" s="187" t="s">
        <v>471</v>
      </c>
      <c r="C93" s="187" t="s">
        <v>472</v>
      </c>
      <c r="D93" s="187" t="s">
        <v>353</v>
      </c>
      <c r="G93" s="187" t="s">
        <v>236</v>
      </c>
      <c r="H93" s="187" t="s">
        <v>214</v>
      </c>
      <c r="I93" s="187">
        <v>68527</v>
      </c>
      <c r="J93" s="188"/>
      <c r="K93" s="187">
        <v>41</v>
      </c>
      <c r="L93" s="187" t="s">
        <v>72</v>
      </c>
      <c r="M93" s="187" t="s">
        <v>639</v>
      </c>
      <c r="O93" s="187" t="s">
        <v>464</v>
      </c>
      <c r="P93" s="187" t="s">
        <v>157</v>
      </c>
      <c r="R93" s="187" t="s">
        <v>167</v>
      </c>
      <c r="S93" s="187" t="s">
        <v>640</v>
      </c>
      <c r="T93" s="187">
        <v>43.63</v>
      </c>
      <c r="U93" s="187">
        <v>72.25</v>
      </c>
      <c r="V93" s="187" t="s">
        <v>641</v>
      </c>
      <c r="W93" s="187" t="s">
        <v>642</v>
      </c>
      <c r="X93" s="187">
        <v>42.13</v>
      </c>
      <c r="Y93" s="187">
        <v>69.06</v>
      </c>
      <c r="Z93" s="187" t="s">
        <v>641</v>
      </c>
      <c r="AA93" s="187">
        <f t="shared" si="6"/>
        <v>69.06</v>
      </c>
      <c r="AB93" s="187" t="str">
        <f t="shared" si="7"/>
        <v/>
      </c>
      <c r="AC93" s="187" t="str">
        <f t="shared" si="8"/>
        <v>Dan Griffith</v>
      </c>
    </row>
    <row r="94" spans="1:29" ht="15" hidden="1">
      <c r="A94" s="187">
        <v>111</v>
      </c>
      <c r="C94" s="187" t="s">
        <v>227</v>
      </c>
      <c r="D94" s="187" t="s">
        <v>473</v>
      </c>
      <c r="G94" s="187" t="s">
        <v>229</v>
      </c>
      <c r="H94" s="187" t="s">
        <v>209</v>
      </c>
      <c r="I94" s="187">
        <v>74055</v>
      </c>
      <c r="J94" s="188"/>
      <c r="K94" s="187">
        <v>41</v>
      </c>
      <c r="L94" s="187" t="s">
        <v>72</v>
      </c>
      <c r="M94" s="187" t="s">
        <v>639</v>
      </c>
      <c r="O94" s="187" t="s">
        <v>464</v>
      </c>
      <c r="P94" s="187" t="s">
        <v>156</v>
      </c>
      <c r="R94" s="187" t="s">
        <v>167</v>
      </c>
      <c r="S94" s="187" t="s">
        <v>640</v>
      </c>
      <c r="T94" s="187">
        <v>40.34</v>
      </c>
      <c r="U94" s="187">
        <v>59.26</v>
      </c>
      <c r="V94" s="187" t="s">
        <v>641</v>
      </c>
      <c r="W94" s="187" t="s">
        <v>642</v>
      </c>
      <c r="X94" s="187">
        <v>40.99</v>
      </c>
      <c r="Y94" s="187">
        <v>64.49</v>
      </c>
      <c r="Z94" s="187" t="s">
        <v>641</v>
      </c>
      <c r="AA94" s="187">
        <f t="shared" si="6"/>
        <v>59.26</v>
      </c>
      <c r="AB94" s="187" t="str">
        <f t="shared" si="7"/>
        <v/>
      </c>
      <c r="AC94" s="187" t="str">
        <f t="shared" si="8"/>
        <v>Joshua Sensinstaffar</v>
      </c>
    </row>
    <row r="95" spans="1:29" ht="15" hidden="1">
      <c r="A95" s="187">
        <v>113</v>
      </c>
      <c r="B95" s="187" t="s">
        <v>477</v>
      </c>
      <c r="C95" s="187" t="s">
        <v>334</v>
      </c>
      <c r="D95" s="187" t="s">
        <v>415</v>
      </c>
      <c r="G95" s="187" t="s">
        <v>478</v>
      </c>
      <c r="H95" s="187" t="s">
        <v>185</v>
      </c>
      <c r="I95" s="187">
        <v>80302</v>
      </c>
      <c r="J95" s="188"/>
      <c r="K95" s="187">
        <v>35</v>
      </c>
      <c r="L95" s="187" t="s">
        <v>72</v>
      </c>
      <c r="M95" s="187" t="s">
        <v>639</v>
      </c>
      <c r="O95" s="187" t="s">
        <v>476</v>
      </c>
      <c r="P95" s="187" t="s">
        <v>154</v>
      </c>
      <c r="R95" s="187" t="s">
        <v>167</v>
      </c>
      <c r="S95" s="187" t="s">
        <v>640</v>
      </c>
      <c r="T95" s="187">
        <v>44.42</v>
      </c>
      <c r="U95" s="187">
        <v>75.37</v>
      </c>
      <c r="V95" s="187" t="s">
        <v>641</v>
      </c>
      <c r="W95" s="187" t="s">
        <v>642</v>
      </c>
      <c r="X95" s="187">
        <v>45.09</v>
      </c>
      <c r="Y95" s="187">
        <v>80.94</v>
      </c>
      <c r="Z95" s="187" t="s">
        <v>641</v>
      </c>
      <c r="AA95" s="187">
        <f t="shared" si="6"/>
        <v>75.37</v>
      </c>
      <c r="AB95" s="187" t="str">
        <f t="shared" si="7"/>
        <v/>
      </c>
      <c r="AC95" s="187" t="str">
        <f t="shared" si="8"/>
        <v>Travis Gockel</v>
      </c>
    </row>
    <row r="96" spans="1:29" ht="15" hidden="1">
      <c r="A96" s="187">
        <v>114</v>
      </c>
      <c r="C96" s="187" t="s">
        <v>479</v>
      </c>
      <c r="D96" s="187" t="s">
        <v>395</v>
      </c>
      <c r="G96" s="187" t="s">
        <v>240</v>
      </c>
      <c r="H96" s="187" t="s">
        <v>218</v>
      </c>
      <c r="I96" s="187">
        <v>66210</v>
      </c>
      <c r="J96" s="188"/>
      <c r="K96" s="187">
        <v>35</v>
      </c>
      <c r="L96" s="187" t="s">
        <v>72</v>
      </c>
      <c r="M96" s="187" t="s">
        <v>639</v>
      </c>
      <c r="O96" s="187" t="s">
        <v>476</v>
      </c>
      <c r="P96" s="187" t="s">
        <v>154</v>
      </c>
      <c r="R96" s="187" t="s">
        <v>167</v>
      </c>
      <c r="S96" s="187" t="s">
        <v>640</v>
      </c>
      <c r="T96" s="187">
        <v>47.19</v>
      </c>
      <c r="U96" s="187">
        <v>86.30</v>
      </c>
      <c r="V96" s="187" t="s">
        <v>641</v>
      </c>
      <c r="W96" s="187" t="s">
        <v>642</v>
      </c>
      <c r="X96" s="187">
        <v>47.20</v>
      </c>
      <c r="Y96" s="187">
        <v>89.41</v>
      </c>
      <c r="Z96" s="187" t="s">
        <v>641</v>
      </c>
      <c r="AA96" s="187">
        <f t="shared" si="6"/>
        <v>86.30</v>
      </c>
      <c r="AB96" s="187" t="str">
        <f t="shared" si="7"/>
        <v/>
      </c>
      <c r="AC96" s="187" t="str">
        <f t="shared" si="8"/>
        <v>Michael Berard</v>
      </c>
    </row>
    <row r="97" spans="1:29" ht="15" hidden="1">
      <c r="A97" s="187">
        <v>115</v>
      </c>
      <c r="C97" s="187" t="s">
        <v>480</v>
      </c>
      <c r="D97" s="187" t="s">
        <v>481</v>
      </c>
      <c r="G97" s="187" t="s">
        <v>482</v>
      </c>
      <c r="H97" s="187" t="s">
        <v>191</v>
      </c>
      <c r="I97" s="187">
        <v>78015</v>
      </c>
      <c r="J97" s="188"/>
      <c r="K97" s="187">
        <v>31</v>
      </c>
      <c r="L97" s="187" t="s">
        <v>72</v>
      </c>
      <c r="M97" s="187" t="s">
        <v>639</v>
      </c>
      <c r="O97" s="187" t="s">
        <v>483</v>
      </c>
      <c r="P97" s="187" t="s">
        <v>156</v>
      </c>
      <c r="R97" s="187" t="s">
        <v>167</v>
      </c>
      <c r="S97" s="187" t="s">
        <v>640</v>
      </c>
      <c r="T97" s="187">
        <v>40.32</v>
      </c>
      <c r="U97" s="187">
        <v>59.18</v>
      </c>
      <c r="V97" s="187" t="s">
        <v>641</v>
      </c>
      <c r="W97" s="187" t="s">
        <v>642</v>
      </c>
      <c r="X97" s="187">
        <v>41.09</v>
      </c>
      <c r="Y97" s="187">
        <v>64.89</v>
      </c>
      <c r="Z97" s="187" t="s">
        <v>641</v>
      </c>
      <c r="AA97" s="187">
        <f t="shared" si="6"/>
        <v>59.18</v>
      </c>
      <c r="AB97" s="187" t="str">
        <f t="shared" si="7"/>
        <v/>
      </c>
      <c r="AC97" s="187" t="str">
        <f t="shared" si="8"/>
        <v>Dak Hall</v>
      </c>
    </row>
    <row r="98" spans="1:29" ht="15" hidden="1">
      <c r="A98" s="187">
        <v>116</v>
      </c>
      <c r="B98" s="187" t="s">
        <v>484</v>
      </c>
      <c r="C98" s="187" t="s">
        <v>485</v>
      </c>
      <c r="D98" s="187" t="s">
        <v>486</v>
      </c>
      <c r="G98" s="187" t="s">
        <v>487</v>
      </c>
      <c r="H98" s="187" t="s">
        <v>387</v>
      </c>
      <c r="I98" s="187">
        <v>32118</v>
      </c>
      <c r="J98" s="188"/>
      <c r="K98" s="187">
        <v>33</v>
      </c>
      <c r="L98" s="187" t="s">
        <v>72</v>
      </c>
      <c r="M98" s="187" t="s">
        <v>639</v>
      </c>
      <c r="O98" s="187" t="s">
        <v>483</v>
      </c>
      <c r="P98" s="187" t="s">
        <v>154</v>
      </c>
      <c r="R98" s="187" t="s">
        <v>167</v>
      </c>
      <c r="S98" s="187" t="s">
        <v>640</v>
      </c>
      <c r="T98" s="187">
        <v>39.60</v>
      </c>
      <c r="U98" s="187">
        <v>56.34</v>
      </c>
      <c r="V98" s="187" t="s">
        <v>641</v>
      </c>
      <c r="W98" s="187" t="s">
        <v>642</v>
      </c>
      <c r="X98" s="187">
        <v>39.12</v>
      </c>
      <c r="Y98" s="187">
        <v>56.98</v>
      </c>
      <c r="Z98" s="187" t="s">
        <v>641</v>
      </c>
      <c r="AA98" s="187">
        <f t="shared" si="9" ref="AA98:AA129">IF(U98=0,IF(Y98=0,0,Y98),IF(Y98=0,IF(U98=0,0,U98),IF(U98&lt;Y98,U98,Y98)))</f>
        <v>56.34</v>
      </c>
      <c r="AB98" s="187" t="str">
        <f t="shared" si="10" ref="AB98:AB129">IF(V98="P","P",IF(Z98="P","P",IF(V98="G","G",IF(Z98="G","G",IF(V98="S","S",IF(Z98="S","S",IF(V98="B","B",IF(Z98="B","B",""))))))))</f>
        <v/>
      </c>
      <c r="AC98" s="187" t="str">
        <f t="shared" si="11" ref="AC98:AC129">CONCATENATE(D98," ",C98)</f>
        <v>Karl Music</v>
      </c>
    </row>
    <row r="99" spans="1:29" ht="15" hidden="1">
      <c r="A99" s="187">
        <v>117</v>
      </c>
      <c r="C99" s="187" t="s">
        <v>488</v>
      </c>
      <c r="D99" s="187" t="s">
        <v>489</v>
      </c>
      <c r="G99" s="187" t="s">
        <v>29</v>
      </c>
      <c r="H99" s="187" t="s">
        <v>180</v>
      </c>
      <c r="I99" s="187">
        <v>74136</v>
      </c>
      <c r="J99" s="188"/>
      <c r="K99" s="187">
        <v>32</v>
      </c>
      <c r="L99" s="187" t="s">
        <v>72</v>
      </c>
      <c r="M99" s="187" t="s">
        <v>639</v>
      </c>
      <c r="O99" s="187" t="s">
        <v>483</v>
      </c>
      <c r="P99" s="187" t="s">
        <v>156</v>
      </c>
      <c r="R99" s="187" t="s">
        <v>167</v>
      </c>
      <c r="S99" s="187" t="s">
        <v>640</v>
      </c>
      <c r="T99" s="187">
        <v>39.03</v>
      </c>
      <c r="U99" s="187">
        <v>54.09</v>
      </c>
      <c r="V99" s="187" t="s">
        <v>641</v>
      </c>
      <c r="W99" s="187" t="s">
        <v>642</v>
      </c>
      <c r="X99" s="187">
        <v>39.69</v>
      </c>
      <c r="Y99" s="187">
        <v>59.27</v>
      </c>
      <c r="Z99" s="187" t="s">
        <v>641</v>
      </c>
      <c r="AA99" s="187">
        <f t="shared" si="9"/>
        <v>54.09</v>
      </c>
      <c r="AB99" s="187" t="str">
        <f t="shared" si="10"/>
        <v/>
      </c>
      <c r="AC99" s="187" t="str">
        <f t="shared" si="11"/>
        <v>Eric Robison</v>
      </c>
    </row>
    <row r="100" spans="1:29" ht="15" hidden="1">
      <c r="A100" s="187">
        <v>118</v>
      </c>
      <c r="B100" s="187" t="s">
        <v>490</v>
      </c>
      <c r="C100" s="187" t="s">
        <v>334</v>
      </c>
      <c r="D100" s="187" t="s">
        <v>491</v>
      </c>
      <c r="G100" s="187" t="s">
        <v>330</v>
      </c>
      <c r="H100" s="187" t="s">
        <v>218</v>
      </c>
      <c r="I100" s="187">
        <v>66216</v>
      </c>
      <c r="J100" s="188"/>
      <c r="K100" s="187">
        <v>32</v>
      </c>
      <c r="L100" s="187" t="s">
        <v>72</v>
      </c>
      <c r="M100" s="187" t="s">
        <v>639</v>
      </c>
      <c r="O100" s="187" t="s">
        <v>483</v>
      </c>
      <c r="P100" s="187" t="s">
        <v>154</v>
      </c>
      <c r="R100" s="187" t="s">
        <v>167</v>
      </c>
      <c r="S100" s="187" t="s">
        <v>640</v>
      </c>
      <c r="T100" s="187">
        <v>43.81</v>
      </c>
      <c r="U100" s="187">
        <v>72.96</v>
      </c>
      <c r="V100" s="187" t="s">
        <v>641</v>
      </c>
      <c r="W100" s="187" t="s">
        <v>642</v>
      </c>
      <c r="X100" s="187">
        <v>43.86</v>
      </c>
      <c r="Y100" s="187">
        <v>76</v>
      </c>
      <c r="Z100" s="187" t="s">
        <v>641</v>
      </c>
      <c r="AA100" s="187">
        <f t="shared" si="9"/>
        <v>72.96</v>
      </c>
      <c r="AB100" s="187" t="str">
        <f t="shared" si="10"/>
        <v/>
      </c>
      <c r="AC100" s="187" t="str">
        <f t="shared" si="11"/>
        <v>Drue Gockel</v>
      </c>
    </row>
    <row r="101" spans="1:29" ht="15" hidden="1">
      <c r="A101" s="187">
        <v>119</v>
      </c>
      <c r="B101" s="187" t="s">
        <v>492</v>
      </c>
      <c r="C101" s="187" t="s">
        <v>493</v>
      </c>
      <c r="D101" s="187" t="s">
        <v>372</v>
      </c>
      <c r="G101" s="187" t="s">
        <v>494</v>
      </c>
      <c r="H101" s="187" t="s">
        <v>195</v>
      </c>
      <c r="I101" s="187">
        <v>65807</v>
      </c>
      <c r="J101" s="188"/>
      <c r="K101" s="187">
        <v>34</v>
      </c>
      <c r="L101" s="187" t="s">
        <v>72</v>
      </c>
      <c r="M101" s="187" t="s">
        <v>639</v>
      </c>
      <c r="O101" s="187" t="s">
        <v>483</v>
      </c>
      <c r="P101" s="187" t="s">
        <v>154</v>
      </c>
      <c r="R101" s="187" t="s">
        <v>167</v>
      </c>
      <c r="S101" s="187" t="s">
        <v>640</v>
      </c>
      <c r="T101" s="187">
        <v>42.87</v>
      </c>
      <c r="U101" s="187">
        <v>69.25</v>
      </c>
      <c r="V101" s="187" t="s">
        <v>641</v>
      </c>
      <c r="W101" s="187" t="s">
        <v>642</v>
      </c>
      <c r="X101" s="187">
        <v>44.08</v>
      </c>
      <c r="Y101" s="187">
        <v>76.89</v>
      </c>
      <c r="Z101" s="187" t="s">
        <v>641</v>
      </c>
      <c r="AA101" s="187">
        <f t="shared" si="9"/>
        <v>69.25</v>
      </c>
      <c r="AB101" s="187" t="str">
        <f t="shared" si="10"/>
        <v/>
      </c>
      <c r="AC101" s="187" t="str">
        <f t="shared" si="11"/>
        <v>Brett Long</v>
      </c>
    </row>
    <row r="102" spans="1:29" ht="15" hidden="1">
      <c r="A102" s="187">
        <v>120</v>
      </c>
      <c r="C102" s="187" t="s">
        <v>495</v>
      </c>
      <c r="D102" s="187" t="s">
        <v>496</v>
      </c>
      <c r="G102" s="187" t="s">
        <v>29</v>
      </c>
      <c r="H102" s="187" t="s">
        <v>209</v>
      </c>
      <c r="I102" s="187">
        <v>74133</v>
      </c>
      <c r="J102" s="188"/>
      <c r="K102" s="187">
        <v>28</v>
      </c>
      <c r="L102" s="187" t="s">
        <v>72</v>
      </c>
      <c r="M102" s="187" t="s">
        <v>639</v>
      </c>
      <c r="O102" s="187" t="s">
        <v>497</v>
      </c>
      <c r="P102" s="187" t="s">
        <v>156</v>
      </c>
      <c r="R102" s="187" t="s">
        <v>167</v>
      </c>
      <c r="S102" s="187" t="s">
        <v>640</v>
      </c>
      <c r="T102" s="187" t="s">
        <v>645</v>
      </c>
      <c r="W102" s="187" t="s">
        <v>642</v>
      </c>
      <c r="X102" s="187">
        <v>39.61</v>
      </c>
      <c r="Y102" s="187">
        <v>58.95</v>
      </c>
      <c r="Z102" s="187" t="s">
        <v>641</v>
      </c>
      <c r="AA102" s="187">
        <f t="shared" si="9"/>
        <v>58.95</v>
      </c>
      <c r="AB102" s="187" t="str">
        <f t="shared" si="10"/>
        <v/>
      </c>
      <c r="AC102" s="187" t="str">
        <f t="shared" si="11"/>
        <v>Kyle Roberts</v>
      </c>
    </row>
    <row r="103" spans="1:29" ht="15" hidden="1">
      <c r="A103" s="187">
        <v>121</v>
      </c>
      <c r="C103" s="187" t="s">
        <v>498</v>
      </c>
      <c r="D103" s="187" t="s">
        <v>372</v>
      </c>
      <c r="G103" s="187" t="s">
        <v>29</v>
      </c>
      <c r="H103" s="187" t="s">
        <v>209</v>
      </c>
      <c r="I103" s="187">
        <v>74114</v>
      </c>
      <c r="J103" s="188"/>
      <c r="K103" s="187">
        <v>28</v>
      </c>
      <c r="L103" s="187" t="s">
        <v>72</v>
      </c>
      <c r="M103" s="187" t="s">
        <v>639</v>
      </c>
      <c r="O103" s="187" t="s">
        <v>497</v>
      </c>
      <c r="P103" s="187" t="s">
        <v>156</v>
      </c>
      <c r="R103" s="187" t="s">
        <v>167</v>
      </c>
      <c r="S103" s="187" t="s">
        <v>640</v>
      </c>
      <c r="T103" s="187">
        <v>62.16</v>
      </c>
      <c r="U103" s="187">
        <v>145.40</v>
      </c>
      <c r="V103" s="187" t="s">
        <v>641</v>
      </c>
      <c r="W103" s="187" t="s">
        <v>642</v>
      </c>
      <c r="X103" s="187">
        <v>70.62</v>
      </c>
      <c r="Y103" s="187">
        <v>183.39</v>
      </c>
      <c r="Z103" s="187" t="s">
        <v>641</v>
      </c>
      <c r="AA103" s="187">
        <f t="shared" si="9"/>
        <v>145.40</v>
      </c>
      <c r="AB103" s="187" t="str">
        <f t="shared" si="10"/>
        <v/>
      </c>
      <c r="AC103" s="187" t="str">
        <f t="shared" si="11"/>
        <v>Brett Howard</v>
      </c>
    </row>
    <row r="104" spans="1:29" ht="15" hidden="1">
      <c r="A104" s="187">
        <v>122</v>
      </c>
      <c r="B104" s="187" t="s">
        <v>499</v>
      </c>
      <c r="C104" s="187" t="s">
        <v>224</v>
      </c>
      <c r="D104" s="187" t="s">
        <v>500</v>
      </c>
      <c r="G104" s="187" t="s">
        <v>226</v>
      </c>
      <c r="H104" s="187" t="s">
        <v>209</v>
      </c>
      <c r="I104" s="187">
        <v>73093</v>
      </c>
      <c r="J104" s="188"/>
      <c r="K104" s="187">
        <v>82</v>
      </c>
      <c r="L104" s="187" t="s">
        <v>34</v>
      </c>
      <c r="M104" s="187" t="s">
        <v>639</v>
      </c>
      <c r="O104" s="187" t="s">
        <v>501</v>
      </c>
      <c r="P104" s="187" t="s">
        <v>160</v>
      </c>
      <c r="R104" s="187" t="s">
        <v>167</v>
      </c>
      <c r="S104" s="187" t="s">
        <v>640</v>
      </c>
      <c r="T104" s="187">
        <v>30.73</v>
      </c>
      <c r="U104" s="187">
        <v>80.23</v>
      </c>
      <c r="V104" s="187" t="s">
        <v>646</v>
      </c>
      <c r="W104" s="187" t="s">
        <v>642</v>
      </c>
      <c r="X104" s="187">
        <v>29.48</v>
      </c>
      <c r="Y104" s="187">
        <v>80.53</v>
      </c>
      <c r="Z104" s="187" t="s">
        <v>646</v>
      </c>
      <c r="AA104" s="187">
        <f t="shared" si="9"/>
        <v>80.23</v>
      </c>
      <c r="AB104" s="187" t="str">
        <f t="shared" si="10"/>
        <v>S</v>
      </c>
      <c r="AC104" s="187" t="str">
        <f t="shared" si="11"/>
        <v>Elizabeth Wood</v>
      </c>
    </row>
    <row r="105" spans="1:29" ht="15" hidden="1">
      <c r="A105" s="187">
        <v>123</v>
      </c>
      <c r="C105" s="187" t="s">
        <v>502</v>
      </c>
      <c r="D105" s="187" t="s">
        <v>503</v>
      </c>
      <c r="G105" s="187" t="s">
        <v>504</v>
      </c>
      <c r="H105" s="187" t="s">
        <v>209</v>
      </c>
      <c r="I105" s="187">
        <v>73065</v>
      </c>
      <c r="J105" s="188"/>
      <c r="K105" s="187">
        <v>84</v>
      </c>
      <c r="L105" s="187" t="s">
        <v>34</v>
      </c>
      <c r="M105" s="187" t="s">
        <v>639</v>
      </c>
      <c r="O105" s="187" t="s">
        <v>501</v>
      </c>
      <c r="P105" s="187" t="s">
        <v>160</v>
      </c>
      <c r="R105" s="187" t="s">
        <v>167</v>
      </c>
      <c r="S105" s="187" t="s">
        <v>640</v>
      </c>
      <c r="T105" s="187">
        <v>47.34</v>
      </c>
      <c r="U105" s="187">
        <v>189.90</v>
      </c>
      <c r="V105" s="187" t="s">
        <v>641</v>
      </c>
      <c r="W105" s="187" t="s">
        <v>642</v>
      </c>
      <c r="X105" s="187" t="s">
        <v>648</v>
      </c>
      <c r="AA105" s="187">
        <f t="shared" si="9"/>
        <v>189.90</v>
      </c>
      <c r="AB105" s="187" t="str">
        <f t="shared" si="10"/>
        <v/>
      </c>
      <c r="AC105" s="187" t="str">
        <f t="shared" si="11"/>
        <v>Dolores Hopeman</v>
      </c>
    </row>
    <row r="106" spans="1:29" ht="15" hidden="1">
      <c r="A106" s="187">
        <v>124</v>
      </c>
      <c r="B106" s="187" t="s">
        <v>505</v>
      </c>
      <c r="C106" s="187" t="s">
        <v>506</v>
      </c>
      <c r="D106" s="187" t="s">
        <v>507</v>
      </c>
      <c r="G106" s="187" t="s">
        <v>29</v>
      </c>
      <c r="H106" s="187" t="s">
        <v>209</v>
      </c>
      <c r="I106" s="187">
        <v>74133</v>
      </c>
      <c r="J106" s="188"/>
      <c r="K106" s="187">
        <v>77</v>
      </c>
      <c r="L106" s="187" t="s">
        <v>34</v>
      </c>
      <c r="M106" s="187" t="s">
        <v>639</v>
      </c>
      <c r="O106" s="187" t="s">
        <v>508</v>
      </c>
      <c r="P106" s="187" t="s">
        <v>156</v>
      </c>
      <c r="R106" s="187" t="s">
        <v>167</v>
      </c>
      <c r="S106" s="187" t="s">
        <v>640</v>
      </c>
      <c r="T106" s="187">
        <v>36.63</v>
      </c>
      <c r="U106" s="187">
        <v>114.84</v>
      </c>
      <c r="V106" s="187" t="s">
        <v>641</v>
      </c>
      <c r="W106" s="187" t="s">
        <v>642</v>
      </c>
      <c r="X106" s="187">
        <v>35.17</v>
      </c>
      <c r="Y106" s="187">
        <v>115.37</v>
      </c>
      <c r="Z106" s="187" t="s">
        <v>641</v>
      </c>
      <c r="AA106" s="187">
        <f t="shared" si="9"/>
        <v>114.84</v>
      </c>
      <c r="AB106" s="187" t="str">
        <f t="shared" si="10"/>
        <v/>
      </c>
      <c r="AC106" s="187" t="str">
        <f t="shared" si="11"/>
        <v>Lynda Constantine</v>
      </c>
    </row>
    <row r="107" spans="1:29" ht="15" hidden="1">
      <c r="A107" s="187">
        <v>127</v>
      </c>
      <c r="B107" s="187" t="s">
        <v>509</v>
      </c>
      <c r="C107" s="187" t="s">
        <v>510</v>
      </c>
      <c r="D107" s="187" t="s">
        <v>511</v>
      </c>
      <c r="G107" s="187" t="s">
        <v>512</v>
      </c>
      <c r="H107" s="187" t="s">
        <v>209</v>
      </c>
      <c r="I107" s="187">
        <v>74467</v>
      </c>
      <c r="J107" s="188"/>
      <c r="K107" s="187">
        <v>70</v>
      </c>
      <c r="L107" s="187" t="s">
        <v>34</v>
      </c>
      <c r="M107" s="187" t="s">
        <v>639</v>
      </c>
      <c r="O107" s="187" t="s">
        <v>513</v>
      </c>
      <c r="P107" s="187" t="s">
        <v>156</v>
      </c>
      <c r="R107" s="187" t="s">
        <v>167</v>
      </c>
      <c r="S107" s="187" t="s">
        <v>640</v>
      </c>
      <c r="T107" s="187">
        <v>35.52</v>
      </c>
      <c r="U107" s="187">
        <v>117.51</v>
      </c>
      <c r="V107" s="187" t="s">
        <v>641</v>
      </c>
      <c r="W107" s="187" t="s">
        <v>642</v>
      </c>
      <c r="X107" s="187" t="s">
        <v>648</v>
      </c>
      <c r="AA107" s="187">
        <f t="shared" si="9"/>
        <v>117.51</v>
      </c>
      <c r="AB107" s="187" t="str">
        <f t="shared" si="10"/>
        <v/>
      </c>
      <c r="AC107" s="187" t="str">
        <f t="shared" si="11"/>
        <v>Raelee Christensen</v>
      </c>
    </row>
    <row r="108" spans="1:29" ht="15" hidden="1">
      <c r="A108" s="187">
        <v>128</v>
      </c>
      <c r="B108" s="187" t="s">
        <v>514</v>
      </c>
      <c r="C108" s="187" t="s">
        <v>515</v>
      </c>
      <c r="D108" s="187" t="s">
        <v>332</v>
      </c>
      <c r="G108" s="187" t="s">
        <v>236</v>
      </c>
      <c r="H108" s="187" t="s">
        <v>214</v>
      </c>
      <c r="I108" s="187">
        <v>68516</v>
      </c>
      <c r="J108" s="188"/>
      <c r="K108" s="187">
        <v>73</v>
      </c>
      <c r="L108" s="187" t="s">
        <v>34</v>
      </c>
      <c r="M108" s="187" t="s">
        <v>639</v>
      </c>
      <c r="O108" s="187" t="s">
        <v>513</v>
      </c>
      <c r="P108" s="187" t="s">
        <v>157</v>
      </c>
      <c r="R108" s="187" t="s">
        <v>167</v>
      </c>
      <c r="S108" s="187" t="s">
        <v>640</v>
      </c>
      <c r="T108" s="187">
        <v>28.35</v>
      </c>
      <c r="U108" s="187">
        <v>66.28</v>
      </c>
      <c r="V108" s="187" t="s">
        <v>646</v>
      </c>
      <c r="W108" s="187" t="s">
        <v>642</v>
      </c>
      <c r="X108" s="187">
        <v>26.41</v>
      </c>
      <c r="Y108" s="187">
        <v>61.73</v>
      </c>
      <c r="Z108" s="187" t="s">
        <v>646</v>
      </c>
      <c r="AA108" s="187">
        <f t="shared" si="9"/>
        <v>61.73</v>
      </c>
      <c r="AB108" s="187" t="str">
        <f t="shared" si="10"/>
        <v>S</v>
      </c>
      <c r="AC108" s="187" t="str">
        <f t="shared" si="11"/>
        <v>Chris  Lohy</v>
      </c>
    </row>
    <row r="109" spans="1:29" ht="15" hidden="1">
      <c r="A109" s="187">
        <v>129</v>
      </c>
      <c r="B109" s="187" t="s">
        <v>516</v>
      </c>
      <c r="C109" s="187" t="s">
        <v>517</v>
      </c>
      <c r="D109" s="187" t="s">
        <v>518</v>
      </c>
      <c r="G109" s="187" t="s">
        <v>519</v>
      </c>
      <c r="H109" s="187" t="s">
        <v>218</v>
      </c>
      <c r="I109" s="187">
        <v>66052</v>
      </c>
      <c r="J109" s="188"/>
      <c r="K109" s="187">
        <v>71</v>
      </c>
      <c r="L109" s="187" t="s">
        <v>34</v>
      </c>
      <c r="M109" s="187" t="s">
        <v>639</v>
      </c>
      <c r="O109" s="187" t="s">
        <v>513</v>
      </c>
      <c r="P109" s="187" t="s">
        <v>154</v>
      </c>
      <c r="R109" s="187" t="s">
        <v>167</v>
      </c>
      <c r="S109" s="187" t="s">
        <v>640</v>
      </c>
      <c r="T109" s="187">
        <v>30.40</v>
      </c>
      <c r="U109" s="187">
        <v>78.30</v>
      </c>
      <c r="V109" s="187" t="s">
        <v>643</v>
      </c>
      <c r="W109" s="187" t="s">
        <v>642</v>
      </c>
      <c r="X109" s="187" t="s">
        <v>645</v>
      </c>
      <c r="AA109" s="187">
        <f t="shared" si="9"/>
        <v>78.30</v>
      </c>
      <c r="AB109" s="187" t="str">
        <f t="shared" si="10"/>
        <v>B</v>
      </c>
      <c r="AC109" s="187" t="str">
        <f t="shared" si="11"/>
        <v>Mary Arney</v>
      </c>
    </row>
    <row r="110" spans="1:29" ht="15" hidden="1">
      <c r="A110" s="187">
        <v>130</v>
      </c>
      <c r="B110" s="187" t="s">
        <v>520</v>
      </c>
      <c r="C110" s="187" t="s">
        <v>521</v>
      </c>
      <c r="D110" s="187" t="s">
        <v>522</v>
      </c>
      <c r="G110" s="187" t="s">
        <v>330</v>
      </c>
      <c r="H110" s="187" t="s">
        <v>218</v>
      </c>
      <c r="I110" s="187">
        <v>66216</v>
      </c>
      <c r="J110" s="188"/>
      <c r="K110" s="187">
        <v>70</v>
      </c>
      <c r="L110" s="187" t="s">
        <v>34</v>
      </c>
      <c r="M110" s="187" t="s">
        <v>639</v>
      </c>
      <c r="O110" s="187" t="s">
        <v>513</v>
      </c>
      <c r="P110" s="187" t="s">
        <v>154</v>
      </c>
      <c r="R110" s="187" t="s">
        <v>167</v>
      </c>
      <c r="S110" s="187" t="s">
        <v>640</v>
      </c>
      <c r="T110" s="187">
        <v>37.04</v>
      </c>
      <c r="U110" s="187">
        <v>117.24</v>
      </c>
      <c r="V110" s="187" t="s">
        <v>641</v>
      </c>
      <c r="W110" s="187" t="s">
        <v>642</v>
      </c>
      <c r="X110" s="187">
        <v>35.60</v>
      </c>
      <c r="Y110" s="187">
        <v>118</v>
      </c>
      <c r="Z110" s="187" t="s">
        <v>641</v>
      </c>
      <c r="AA110" s="187">
        <f t="shared" si="9"/>
        <v>117.24</v>
      </c>
      <c r="AB110" s="187" t="str">
        <f t="shared" si="10"/>
        <v/>
      </c>
      <c r="AC110" s="187" t="str">
        <f t="shared" si="11"/>
        <v>Marya Schott</v>
      </c>
    </row>
    <row r="111" spans="1:29" ht="15" hidden="1">
      <c r="A111" s="187">
        <v>132</v>
      </c>
      <c r="B111" s="187" t="s">
        <v>524</v>
      </c>
      <c r="C111" s="187" t="s">
        <v>525</v>
      </c>
      <c r="D111" s="187" t="s">
        <v>526</v>
      </c>
      <c r="G111" s="187" t="s">
        <v>527</v>
      </c>
      <c r="H111" s="187" t="s">
        <v>528</v>
      </c>
      <c r="I111" s="187">
        <v>86404</v>
      </c>
      <c r="J111" s="188"/>
      <c r="K111" s="187">
        <v>69</v>
      </c>
      <c r="L111" s="187" t="s">
        <v>34</v>
      </c>
      <c r="M111" s="187" t="s">
        <v>639</v>
      </c>
      <c r="O111" s="187" t="s">
        <v>523</v>
      </c>
      <c r="P111" s="187" t="s">
        <v>154</v>
      </c>
      <c r="R111" s="187" t="s">
        <v>167</v>
      </c>
      <c r="S111" s="187" t="s">
        <v>640</v>
      </c>
      <c r="T111" s="187">
        <v>29.10</v>
      </c>
      <c r="U111" s="187">
        <v>70.67</v>
      </c>
      <c r="V111" s="187" t="s">
        <v>643</v>
      </c>
      <c r="W111" s="187" t="s">
        <v>642</v>
      </c>
      <c r="X111" s="187">
        <v>28.52</v>
      </c>
      <c r="Y111" s="187">
        <v>74.65</v>
      </c>
      <c r="Z111" s="187" t="s">
        <v>643</v>
      </c>
      <c r="AA111" s="187">
        <f t="shared" si="9"/>
        <v>70.67</v>
      </c>
      <c r="AB111" s="187" t="str">
        <f t="shared" si="10"/>
        <v>B</v>
      </c>
      <c r="AC111" s="187" t="str">
        <f t="shared" si="11"/>
        <v>Laura Oleson</v>
      </c>
    </row>
    <row r="112" spans="1:29" ht="15" hidden="1">
      <c r="A112" s="187">
        <v>134</v>
      </c>
      <c r="B112" s="187" t="s">
        <v>529</v>
      </c>
      <c r="C112" s="187" t="s">
        <v>530</v>
      </c>
      <c r="D112" s="187" t="s">
        <v>189</v>
      </c>
      <c r="G112" s="187" t="s">
        <v>31</v>
      </c>
      <c r="H112" s="187" t="s">
        <v>195</v>
      </c>
      <c r="I112" s="187">
        <v>64112</v>
      </c>
      <c r="J112" s="188"/>
      <c r="K112" s="187">
        <v>67</v>
      </c>
      <c r="L112" s="187" t="s">
        <v>34</v>
      </c>
      <c r="M112" s="187" t="s">
        <v>639</v>
      </c>
      <c r="O112" s="187" t="s">
        <v>523</v>
      </c>
      <c r="P112" s="187" t="s">
        <v>154</v>
      </c>
      <c r="R112" s="187" t="s">
        <v>167</v>
      </c>
      <c r="S112" s="187" t="s">
        <v>640</v>
      </c>
      <c r="T112" s="187">
        <v>29.83</v>
      </c>
      <c r="U112" s="187">
        <v>74.96</v>
      </c>
      <c r="V112" s="187" t="s">
        <v>643</v>
      </c>
      <c r="W112" s="187" t="s">
        <v>642</v>
      </c>
      <c r="X112" s="187">
        <v>29.13</v>
      </c>
      <c r="Y112" s="187">
        <v>78.38</v>
      </c>
      <c r="Z112" s="187" t="s">
        <v>643</v>
      </c>
      <c r="AA112" s="187">
        <f t="shared" si="9"/>
        <v>74.96</v>
      </c>
      <c r="AB112" s="187" t="str">
        <f t="shared" si="10"/>
        <v>B</v>
      </c>
      <c r="AC112" s="187" t="str">
        <f t="shared" si="11"/>
        <v>Lori Light</v>
      </c>
    </row>
    <row r="113" spans="1:29" ht="15" hidden="1">
      <c r="A113" s="187">
        <v>136</v>
      </c>
      <c r="B113" s="187" t="s">
        <v>531</v>
      </c>
      <c r="C113" s="187" t="s">
        <v>532</v>
      </c>
      <c r="D113" s="187" t="s">
        <v>533</v>
      </c>
      <c r="G113" s="187" t="s">
        <v>534</v>
      </c>
      <c r="H113" s="187" t="s">
        <v>528</v>
      </c>
      <c r="I113" s="187">
        <v>85737</v>
      </c>
      <c r="J113" s="188"/>
      <c r="K113" s="187">
        <v>67</v>
      </c>
      <c r="L113" s="187" t="s">
        <v>34</v>
      </c>
      <c r="M113" s="187" t="s">
        <v>639</v>
      </c>
      <c r="O113" s="187" t="s">
        <v>523</v>
      </c>
      <c r="P113" s="187" t="s">
        <v>154</v>
      </c>
      <c r="R113" s="187" t="s">
        <v>167</v>
      </c>
      <c r="S113" s="187" t="s">
        <v>640</v>
      </c>
      <c r="T113" s="187">
        <v>29.41</v>
      </c>
      <c r="U113" s="187">
        <v>72.49</v>
      </c>
      <c r="V113" s="187" t="s">
        <v>643</v>
      </c>
      <c r="W113" s="187" t="s">
        <v>642</v>
      </c>
      <c r="X113" s="187">
        <v>29.58</v>
      </c>
      <c r="Y113" s="187">
        <v>81.14</v>
      </c>
      <c r="Z113" s="187" t="s">
        <v>641</v>
      </c>
      <c r="AA113" s="187">
        <f t="shared" si="9"/>
        <v>72.49</v>
      </c>
      <c r="AB113" s="187" t="str">
        <f t="shared" si="10"/>
        <v>B</v>
      </c>
      <c r="AC113" s="187" t="str">
        <f t="shared" si="11"/>
        <v>Teresa Schmitz</v>
      </c>
    </row>
    <row r="114" spans="1:29" ht="15" hidden="1">
      <c r="A114" s="187">
        <v>140</v>
      </c>
      <c r="C114" s="187" t="s">
        <v>537</v>
      </c>
      <c r="D114" s="187" t="s">
        <v>538</v>
      </c>
      <c r="G114" s="187" t="s">
        <v>31</v>
      </c>
      <c r="H114" s="187" t="s">
        <v>195</v>
      </c>
      <c r="I114" s="187">
        <v>64105</v>
      </c>
      <c r="J114" s="188"/>
      <c r="K114" s="187">
        <v>62</v>
      </c>
      <c r="L114" s="187" t="s">
        <v>34</v>
      </c>
      <c r="M114" s="187" t="s">
        <v>639</v>
      </c>
      <c r="O114" s="187" t="s">
        <v>536</v>
      </c>
      <c r="P114" s="187" t="s">
        <v>154</v>
      </c>
      <c r="R114" s="187" t="s">
        <v>167</v>
      </c>
      <c r="S114" s="187" t="s">
        <v>640</v>
      </c>
      <c r="T114" s="187">
        <v>31.24</v>
      </c>
      <c r="U114" s="187">
        <v>83.23</v>
      </c>
      <c r="V114" s="187" t="s">
        <v>641</v>
      </c>
      <c r="W114" s="187" t="s">
        <v>642</v>
      </c>
      <c r="X114" s="187">
        <v>29.85</v>
      </c>
      <c r="Y114" s="187">
        <v>82.79</v>
      </c>
      <c r="Z114" s="187" t="s">
        <v>641</v>
      </c>
      <c r="AA114" s="187">
        <f t="shared" si="9"/>
        <v>82.79</v>
      </c>
      <c r="AB114" s="187" t="str">
        <f t="shared" si="10"/>
        <v/>
      </c>
      <c r="AC114" s="187" t="str">
        <f t="shared" si="11"/>
        <v>Cheryl Sweet</v>
      </c>
    </row>
    <row r="115" spans="1:29" ht="15" hidden="1">
      <c r="A115" s="187">
        <v>141</v>
      </c>
      <c r="B115" s="187" t="s">
        <v>539</v>
      </c>
      <c r="C115" s="187" t="s">
        <v>164</v>
      </c>
      <c r="D115" s="187" t="s">
        <v>194</v>
      </c>
      <c r="G115" s="187" t="s">
        <v>475</v>
      </c>
      <c r="H115" s="187" t="s">
        <v>185</v>
      </c>
      <c r="I115" s="187">
        <v>80220</v>
      </c>
      <c r="J115" s="188"/>
      <c r="K115" s="187">
        <v>60</v>
      </c>
      <c r="L115" s="187" t="s">
        <v>34</v>
      </c>
      <c r="M115" s="187" t="s">
        <v>639</v>
      </c>
      <c r="O115" s="187" t="s">
        <v>536</v>
      </c>
      <c r="P115" s="187" t="s">
        <v>160</v>
      </c>
      <c r="R115" s="187" t="s">
        <v>167</v>
      </c>
      <c r="S115" s="187" t="s">
        <v>640</v>
      </c>
      <c r="T115" s="187">
        <v>28.72</v>
      </c>
      <c r="U115" s="187">
        <v>68.45</v>
      </c>
      <c r="V115" s="187" t="s">
        <v>643</v>
      </c>
      <c r="W115" s="187" t="s">
        <v>642</v>
      </c>
      <c r="X115" s="187">
        <v>26.99</v>
      </c>
      <c r="Y115" s="187">
        <v>65.28</v>
      </c>
      <c r="Z115" s="187" t="s">
        <v>643</v>
      </c>
      <c r="AA115" s="187">
        <f t="shared" si="9"/>
        <v>65.28</v>
      </c>
      <c r="AB115" s="187" t="str">
        <f t="shared" si="10"/>
        <v>B</v>
      </c>
      <c r="AC115" s="187" t="str">
        <f t="shared" si="11"/>
        <v>Linda Lewis</v>
      </c>
    </row>
    <row r="116" spans="1:29" ht="15" hidden="1">
      <c r="A116" s="187">
        <v>142</v>
      </c>
      <c r="B116" s="187" t="s">
        <v>409</v>
      </c>
      <c r="C116" s="187" t="s">
        <v>410</v>
      </c>
      <c r="D116" s="187" t="s">
        <v>533</v>
      </c>
      <c r="G116" s="187" t="s">
        <v>236</v>
      </c>
      <c r="H116" s="187" t="s">
        <v>214</v>
      </c>
      <c r="I116" s="187">
        <v>68527</v>
      </c>
      <c r="J116" s="188"/>
      <c r="K116" s="187">
        <v>62</v>
      </c>
      <c r="L116" s="187" t="s">
        <v>34</v>
      </c>
      <c r="M116" s="187" t="s">
        <v>639</v>
      </c>
      <c r="O116" s="187" t="s">
        <v>536</v>
      </c>
      <c r="P116" s="187" t="s">
        <v>157</v>
      </c>
      <c r="R116" s="187" t="s">
        <v>167</v>
      </c>
      <c r="S116" s="187" t="s">
        <v>640</v>
      </c>
      <c r="T116" s="187">
        <v>36.82</v>
      </c>
      <c r="U116" s="187">
        <v>115.95</v>
      </c>
      <c r="V116" s="187" t="s">
        <v>641</v>
      </c>
      <c r="W116" s="187" t="s">
        <v>642</v>
      </c>
      <c r="X116" s="187">
        <v>35.67</v>
      </c>
      <c r="Y116" s="187">
        <v>118.43</v>
      </c>
      <c r="Z116" s="187" t="s">
        <v>641</v>
      </c>
      <c r="AA116" s="187">
        <f t="shared" si="9"/>
        <v>115.95</v>
      </c>
      <c r="AB116" s="187" t="str">
        <f t="shared" si="10"/>
        <v/>
      </c>
      <c r="AC116" s="187" t="str">
        <f t="shared" si="11"/>
        <v>Teresa Ingram</v>
      </c>
    </row>
    <row r="117" spans="1:29" ht="15" hidden="1">
      <c r="A117" s="187">
        <v>143</v>
      </c>
      <c r="B117" s="187" t="s">
        <v>540</v>
      </c>
      <c r="C117" s="187" t="s">
        <v>541</v>
      </c>
      <c r="D117" s="187" t="s">
        <v>542</v>
      </c>
      <c r="G117" s="187" t="s">
        <v>405</v>
      </c>
      <c r="H117" s="187" t="s">
        <v>195</v>
      </c>
      <c r="I117" s="187">
        <v>64152</v>
      </c>
      <c r="J117" s="188"/>
      <c r="K117" s="187">
        <v>64</v>
      </c>
      <c r="L117" s="187" t="s">
        <v>34</v>
      </c>
      <c r="M117" s="187" t="s">
        <v>639</v>
      </c>
      <c r="O117" s="187" t="s">
        <v>536</v>
      </c>
      <c r="P117" s="187" t="s">
        <v>154</v>
      </c>
      <c r="R117" s="187" t="s">
        <v>167</v>
      </c>
      <c r="S117" s="187" t="s">
        <v>640</v>
      </c>
      <c r="T117" s="187">
        <v>37.89</v>
      </c>
      <c r="U117" s="187">
        <v>132.03</v>
      </c>
      <c r="V117" s="187" t="s">
        <v>641</v>
      </c>
      <c r="W117" s="187" t="s">
        <v>642</v>
      </c>
      <c r="X117" s="187" t="s">
        <v>648</v>
      </c>
      <c r="AA117" s="187">
        <f t="shared" si="9"/>
        <v>132.03</v>
      </c>
      <c r="AB117" s="187" t="str">
        <f t="shared" si="10"/>
        <v/>
      </c>
      <c r="AC117" s="187" t="str">
        <f t="shared" si="11"/>
        <v>Sharon Thum-Atwell</v>
      </c>
    </row>
    <row r="118" spans="1:29" ht="15" hidden="1">
      <c r="A118" s="187">
        <v>144</v>
      </c>
      <c r="B118" s="187" t="s">
        <v>543</v>
      </c>
      <c r="C118" s="187" t="s">
        <v>544</v>
      </c>
      <c r="D118" s="187" t="s">
        <v>545</v>
      </c>
      <c r="G118" s="187" t="s">
        <v>546</v>
      </c>
      <c r="H118" s="187" t="s">
        <v>191</v>
      </c>
      <c r="I118" s="187">
        <v>76116</v>
      </c>
      <c r="J118" s="188"/>
      <c r="K118" s="187">
        <v>62</v>
      </c>
      <c r="L118" s="187" t="s">
        <v>34</v>
      </c>
      <c r="M118" s="187" t="s">
        <v>639</v>
      </c>
      <c r="O118" s="187" t="s">
        <v>536</v>
      </c>
      <c r="P118" s="187" t="s">
        <v>160</v>
      </c>
      <c r="R118" s="187" t="s">
        <v>167</v>
      </c>
      <c r="S118" s="187" t="s">
        <v>640</v>
      </c>
      <c r="T118" s="187">
        <v>35.81</v>
      </c>
      <c r="U118" s="187">
        <v>110.03</v>
      </c>
      <c r="V118" s="187" t="s">
        <v>641</v>
      </c>
      <c r="W118" s="187" t="s">
        <v>642</v>
      </c>
      <c r="X118" s="187">
        <v>32.28</v>
      </c>
      <c r="Y118" s="187">
        <v>97.67</v>
      </c>
      <c r="Z118" s="187" t="s">
        <v>641</v>
      </c>
      <c r="AA118" s="187">
        <f t="shared" si="9"/>
        <v>97.67</v>
      </c>
      <c r="AB118" s="187" t="str">
        <f t="shared" si="10"/>
        <v/>
      </c>
      <c r="AC118" s="187" t="str">
        <f t="shared" si="11"/>
        <v>Laurie Harrington</v>
      </c>
    </row>
    <row r="119" spans="1:29" ht="15" hidden="1">
      <c r="A119" s="187">
        <v>146</v>
      </c>
      <c r="C119" s="187" t="s">
        <v>547</v>
      </c>
      <c r="D119" s="187" t="s">
        <v>548</v>
      </c>
      <c r="G119" s="187" t="s">
        <v>549</v>
      </c>
      <c r="H119" s="187" t="s">
        <v>218</v>
      </c>
      <c r="I119" s="187">
        <v>66062</v>
      </c>
      <c r="J119" s="188"/>
      <c r="K119" s="187">
        <v>61</v>
      </c>
      <c r="L119" s="187" t="s">
        <v>34</v>
      </c>
      <c r="M119" s="187" t="s">
        <v>639</v>
      </c>
      <c r="O119" s="187" t="s">
        <v>536</v>
      </c>
      <c r="P119" s="187" t="s">
        <v>154</v>
      </c>
      <c r="R119" s="187" t="s">
        <v>167</v>
      </c>
      <c r="S119" s="187" t="s">
        <v>640</v>
      </c>
      <c r="T119" s="187">
        <v>55.94</v>
      </c>
      <c r="U119" s="187">
        <v>228.09</v>
      </c>
      <c r="V119" s="187" t="s">
        <v>641</v>
      </c>
      <c r="W119" s="187" t="s">
        <v>642</v>
      </c>
      <c r="X119" s="187" t="s">
        <v>648</v>
      </c>
      <c r="AA119" s="187">
        <f t="shared" si="9"/>
        <v>228.09</v>
      </c>
      <c r="AB119" s="187" t="str">
        <f t="shared" si="10"/>
        <v/>
      </c>
      <c r="AC119" s="187" t="str">
        <f t="shared" si="11"/>
        <v>Michelle Mosher</v>
      </c>
    </row>
    <row r="120" spans="1:29" ht="15" hidden="1">
      <c r="A120" s="187">
        <v>152</v>
      </c>
      <c r="B120" s="187" t="s">
        <v>551</v>
      </c>
      <c r="C120" s="187" t="s">
        <v>552</v>
      </c>
      <c r="D120" s="187" t="s">
        <v>553</v>
      </c>
      <c r="G120" s="187" t="s">
        <v>268</v>
      </c>
      <c r="H120" s="187" t="s">
        <v>209</v>
      </c>
      <c r="I120" s="187">
        <v>73071</v>
      </c>
      <c r="J120" s="188"/>
      <c r="K120" s="187">
        <v>59</v>
      </c>
      <c r="L120" s="187" t="s">
        <v>34</v>
      </c>
      <c r="M120" s="187" t="s">
        <v>639</v>
      </c>
      <c r="O120" s="187" t="s">
        <v>550</v>
      </c>
      <c r="P120" s="187" t="s">
        <v>160</v>
      </c>
      <c r="R120" s="187" t="s">
        <v>167</v>
      </c>
      <c r="S120" s="187" t="s">
        <v>640</v>
      </c>
      <c r="T120" s="187">
        <v>31.74</v>
      </c>
      <c r="U120" s="187">
        <v>86.16</v>
      </c>
      <c r="V120" s="187" t="s">
        <v>641</v>
      </c>
      <c r="W120" s="187" t="s">
        <v>642</v>
      </c>
      <c r="X120" s="187">
        <v>31.61</v>
      </c>
      <c r="Y120" s="187">
        <v>93.57</v>
      </c>
      <c r="Z120" s="187" t="s">
        <v>641</v>
      </c>
      <c r="AA120" s="187">
        <f t="shared" si="9"/>
        <v>86.16</v>
      </c>
      <c r="AB120" s="187" t="str">
        <f t="shared" si="10"/>
        <v/>
      </c>
      <c r="AC120" s="187" t="str">
        <f t="shared" si="11"/>
        <v>Marianna Sikkar</v>
      </c>
    </row>
    <row r="121" spans="1:29" ht="15" hidden="1">
      <c r="A121" s="187">
        <v>153</v>
      </c>
      <c r="C121" s="187" t="s">
        <v>554</v>
      </c>
      <c r="D121" s="187" t="s">
        <v>555</v>
      </c>
      <c r="G121" s="187" t="s">
        <v>333</v>
      </c>
      <c r="H121" s="187" t="s">
        <v>180</v>
      </c>
      <c r="I121" s="187">
        <v>74015</v>
      </c>
      <c r="J121" s="188"/>
      <c r="K121" s="187">
        <v>59</v>
      </c>
      <c r="L121" s="187" t="s">
        <v>34</v>
      </c>
      <c r="M121" s="187" t="s">
        <v>639</v>
      </c>
      <c r="O121" s="187" t="s">
        <v>550</v>
      </c>
      <c r="P121" s="187" t="s">
        <v>156</v>
      </c>
      <c r="R121" s="187" t="s">
        <v>167</v>
      </c>
      <c r="S121" s="187" t="s">
        <v>640</v>
      </c>
      <c r="T121" s="187">
        <v>33.78</v>
      </c>
      <c r="U121" s="187">
        <v>98.12</v>
      </c>
      <c r="V121" s="187" t="s">
        <v>641</v>
      </c>
      <c r="W121" s="187" t="s">
        <v>642</v>
      </c>
      <c r="X121" s="187">
        <v>31.57</v>
      </c>
      <c r="Y121" s="187">
        <v>93.33</v>
      </c>
      <c r="Z121" s="187" t="s">
        <v>641</v>
      </c>
      <c r="AA121" s="187">
        <f t="shared" si="9"/>
        <v>93.33</v>
      </c>
      <c r="AB121" s="187" t="str">
        <f t="shared" si="10"/>
        <v/>
      </c>
      <c r="AC121" s="187" t="str">
        <f t="shared" si="11"/>
        <v>Haven Willis</v>
      </c>
    </row>
    <row r="122" spans="1:29" ht="15" hidden="1">
      <c r="A122" s="187">
        <v>157</v>
      </c>
      <c r="B122" s="187" t="s">
        <v>556</v>
      </c>
      <c r="C122" s="187" t="s">
        <v>442</v>
      </c>
      <c r="D122" s="187" t="s">
        <v>557</v>
      </c>
      <c r="G122" s="187" t="s">
        <v>558</v>
      </c>
      <c r="H122" s="187" t="s">
        <v>209</v>
      </c>
      <c r="I122" s="187">
        <v>74114</v>
      </c>
      <c r="J122" s="188"/>
      <c r="K122" s="187">
        <v>54</v>
      </c>
      <c r="L122" s="187" t="s">
        <v>34</v>
      </c>
      <c r="M122" s="187" t="s">
        <v>639</v>
      </c>
      <c r="O122" s="187" t="s">
        <v>559</v>
      </c>
      <c r="P122" s="187" t="s">
        <v>156</v>
      </c>
      <c r="R122" s="187" t="s">
        <v>167</v>
      </c>
      <c r="S122" s="187" t="s">
        <v>640</v>
      </c>
      <c r="T122" s="187">
        <v>30.26</v>
      </c>
      <c r="U122" s="187">
        <v>77.48</v>
      </c>
      <c r="V122" s="187" t="s">
        <v>641</v>
      </c>
      <c r="W122" s="187" t="s">
        <v>642</v>
      </c>
      <c r="X122" s="187">
        <v>30.25</v>
      </c>
      <c r="Y122" s="187">
        <v>85.24</v>
      </c>
      <c r="Z122" s="187" t="s">
        <v>641</v>
      </c>
      <c r="AA122" s="187">
        <f t="shared" si="9"/>
        <v>77.48</v>
      </c>
      <c r="AB122" s="187" t="str">
        <f t="shared" si="10"/>
        <v/>
      </c>
      <c r="AC122" s="187" t="str">
        <f t="shared" si="11"/>
        <v>Katie Elsberry</v>
      </c>
    </row>
    <row r="123" spans="1:29" ht="15" hidden="1">
      <c r="A123" s="187">
        <v>158</v>
      </c>
      <c r="B123" s="187" t="s">
        <v>560</v>
      </c>
      <c r="C123" s="187" t="s">
        <v>561</v>
      </c>
      <c r="D123" s="187" t="s">
        <v>562</v>
      </c>
      <c r="G123" s="187" t="s">
        <v>284</v>
      </c>
      <c r="H123" s="187" t="s">
        <v>218</v>
      </c>
      <c r="I123" s="187">
        <v>66211</v>
      </c>
      <c r="J123" s="188"/>
      <c r="K123" s="187">
        <v>50</v>
      </c>
      <c r="L123" s="187" t="s">
        <v>34</v>
      </c>
      <c r="M123" s="187" t="s">
        <v>639</v>
      </c>
      <c r="O123" s="187" t="s">
        <v>559</v>
      </c>
      <c r="P123" s="187" t="s">
        <v>154</v>
      </c>
      <c r="R123" s="187" t="s">
        <v>167</v>
      </c>
      <c r="S123" s="187" t="s">
        <v>640</v>
      </c>
      <c r="T123" s="187">
        <v>32</v>
      </c>
      <c r="U123" s="187">
        <v>87.68</v>
      </c>
      <c r="V123" s="187" t="s">
        <v>641</v>
      </c>
      <c r="W123" s="187" t="s">
        <v>642</v>
      </c>
      <c r="X123" s="187">
        <v>31.32</v>
      </c>
      <c r="Y123" s="187">
        <v>91.79</v>
      </c>
      <c r="Z123" s="187" t="s">
        <v>641</v>
      </c>
      <c r="AA123" s="187">
        <f t="shared" si="9"/>
        <v>87.68</v>
      </c>
      <c r="AB123" s="187" t="str">
        <f t="shared" si="10"/>
        <v/>
      </c>
      <c r="AC123" s="187" t="str">
        <f t="shared" si="11"/>
        <v>Daphne Reitz</v>
      </c>
    </row>
    <row r="124" spans="1:29" ht="15" hidden="1">
      <c r="A124" s="187">
        <v>160</v>
      </c>
      <c r="B124" s="187" t="s">
        <v>563</v>
      </c>
      <c r="C124" s="187" t="s">
        <v>374</v>
      </c>
      <c r="D124" s="187" t="s">
        <v>197</v>
      </c>
      <c r="G124" s="187" t="s">
        <v>564</v>
      </c>
      <c r="H124" s="187" t="s">
        <v>209</v>
      </c>
      <c r="I124" s="187">
        <v>74047</v>
      </c>
      <c r="J124" s="188"/>
      <c r="K124" s="187">
        <v>54</v>
      </c>
      <c r="L124" s="187" t="s">
        <v>34</v>
      </c>
      <c r="M124" s="187" t="s">
        <v>639</v>
      </c>
      <c r="O124" s="187" t="s">
        <v>559</v>
      </c>
      <c r="P124" s="187" t="s">
        <v>156</v>
      </c>
      <c r="R124" s="187" t="s">
        <v>167</v>
      </c>
      <c r="S124" s="187" t="s">
        <v>640</v>
      </c>
      <c r="T124" s="187">
        <v>27.25</v>
      </c>
      <c r="U124" s="187">
        <v>59.82</v>
      </c>
      <c r="V124" s="187" t="s">
        <v>643</v>
      </c>
      <c r="W124" s="187" t="s">
        <v>642</v>
      </c>
      <c r="X124" s="187">
        <v>26.32</v>
      </c>
      <c r="Y124" s="187">
        <v>61.18</v>
      </c>
      <c r="Z124" s="187" t="s">
        <v>643</v>
      </c>
      <c r="AA124" s="187">
        <f t="shared" si="9"/>
        <v>59.82</v>
      </c>
      <c r="AB124" s="187" t="str">
        <f t="shared" si="10"/>
        <v>B</v>
      </c>
      <c r="AC124" s="187" t="str">
        <f t="shared" si="11"/>
        <v>Andrea Adams</v>
      </c>
    </row>
    <row r="125" spans="1:29" ht="15" hidden="1">
      <c r="A125" s="187">
        <v>161</v>
      </c>
      <c r="C125" s="187" t="s">
        <v>565</v>
      </c>
      <c r="D125" s="187" t="s">
        <v>566</v>
      </c>
      <c r="G125" s="187" t="s">
        <v>423</v>
      </c>
      <c r="H125" s="187" t="s">
        <v>379</v>
      </c>
      <c r="I125" s="187">
        <v>22401</v>
      </c>
      <c r="J125" s="188"/>
      <c r="K125" s="187">
        <v>54</v>
      </c>
      <c r="L125" s="187" t="s">
        <v>34</v>
      </c>
      <c r="M125" s="187" t="s">
        <v>639</v>
      </c>
      <c r="O125" s="187" t="s">
        <v>559</v>
      </c>
      <c r="P125" s="187" t="s">
        <v>160</v>
      </c>
      <c r="R125" s="187" t="s">
        <v>167</v>
      </c>
      <c r="S125" s="187" t="s">
        <v>640</v>
      </c>
      <c r="T125" s="187">
        <v>29.98</v>
      </c>
      <c r="U125" s="187">
        <v>83.59</v>
      </c>
      <c r="V125" s="187" t="s">
        <v>641</v>
      </c>
      <c r="W125" s="187" t="s">
        <v>642</v>
      </c>
      <c r="X125" s="187" t="s">
        <v>648</v>
      </c>
      <c r="AA125" s="187">
        <f t="shared" si="9"/>
        <v>83.59</v>
      </c>
      <c r="AB125" s="187" t="str">
        <f t="shared" si="10"/>
        <v/>
      </c>
      <c r="AC125" s="187" t="str">
        <f t="shared" si="11"/>
        <v>Christina Palmeri</v>
      </c>
    </row>
    <row r="126" spans="1:29" ht="15" hidden="1">
      <c r="A126" s="187">
        <v>162</v>
      </c>
      <c r="C126" s="187" t="s">
        <v>567</v>
      </c>
      <c r="D126" s="187" t="s">
        <v>500</v>
      </c>
      <c r="G126" s="187" t="s">
        <v>29</v>
      </c>
      <c r="H126" s="187" t="s">
        <v>209</v>
      </c>
      <c r="I126" s="187">
        <v>74105</v>
      </c>
      <c r="J126" s="188"/>
      <c r="K126" s="187">
        <v>45</v>
      </c>
      <c r="L126" s="187" t="s">
        <v>34</v>
      </c>
      <c r="M126" s="187" t="s">
        <v>639</v>
      </c>
      <c r="O126" s="187" t="s">
        <v>568</v>
      </c>
      <c r="P126" s="187" t="s">
        <v>156</v>
      </c>
      <c r="R126" s="187" t="s">
        <v>167</v>
      </c>
      <c r="S126" s="187" t="s">
        <v>640</v>
      </c>
      <c r="T126" s="187">
        <v>40.22</v>
      </c>
      <c r="U126" s="187">
        <v>135.89</v>
      </c>
      <c r="V126" s="187" t="s">
        <v>641</v>
      </c>
      <c r="W126" s="187" t="s">
        <v>642</v>
      </c>
      <c r="X126" s="187">
        <v>37.04</v>
      </c>
      <c r="Y126" s="187">
        <v>126.82</v>
      </c>
      <c r="Z126" s="187" t="s">
        <v>641</v>
      </c>
      <c r="AA126" s="187">
        <f t="shared" si="9"/>
        <v>126.82</v>
      </c>
      <c r="AB126" s="187" t="str">
        <f t="shared" si="10"/>
        <v/>
      </c>
      <c r="AC126" s="187" t="str">
        <f t="shared" si="11"/>
        <v>Elizabeth Whiteley</v>
      </c>
    </row>
    <row r="127" spans="1:29" ht="15" hidden="1">
      <c r="A127" s="187">
        <v>164</v>
      </c>
      <c r="B127" s="187" t="s">
        <v>569</v>
      </c>
      <c r="C127" s="187" t="s">
        <v>570</v>
      </c>
      <c r="D127" s="187" t="s">
        <v>571</v>
      </c>
      <c r="G127" s="187" t="s">
        <v>450</v>
      </c>
      <c r="H127" s="187" t="s">
        <v>218</v>
      </c>
      <c r="I127" s="187">
        <v>66208</v>
      </c>
      <c r="J127" s="188"/>
      <c r="K127" s="187">
        <v>48</v>
      </c>
      <c r="L127" s="187" t="s">
        <v>34</v>
      </c>
      <c r="M127" s="187" t="s">
        <v>639</v>
      </c>
      <c r="O127" s="187" t="s">
        <v>568</v>
      </c>
      <c r="P127" s="187" t="s">
        <v>154</v>
      </c>
      <c r="R127" s="187" t="s">
        <v>167</v>
      </c>
      <c r="S127" s="187" t="s">
        <v>640</v>
      </c>
      <c r="T127" s="187">
        <v>27.93</v>
      </c>
      <c r="U127" s="187">
        <v>63.81</v>
      </c>
      <c r="V127" s="187" t="s">
        <v>643</v>
      </c>
      <c r="W127" s="187" t="s">
        <v>642</v>
      </c>
      <c r="X127" s="187">
        <v>26.55</v>
      </c>
      <c r="Y127" s="187">
        <v>62.58</v>
      </c>
      <c r="Z127" s="187" t="s">
        <v>643</v>
      </c>
      <c r="AA127" s="187">
        <f t="shared" si="9"/>
        <v>62.58</v>
      </c>
      <c r="AB127" s="187" t="str">
        <f t="shared" si="10"/>
        <v>B</v>
      </c>
      <c r="AC127" s="187" t="str">
        <f t="shared" si="11"/>
        <v>Larisa Zhurav</v>
      </c>
    </row>
    <row r="128" spans="1:29" ht="15" hidden="1">
      <c r="A128" s="187">
        <v>165</v>
      </c>
      <c r="B128" s="187" t="s">
        <v>572</v>
      </c>
      <c r="C128" s="187" t="s">
        <v>573</v>
      </c>
      <c r="D128" s="187" t="s">
        <v>574</v>
      </c>
      <c r="G128" s="187" t="s">
        <v>575</v>
      </c>
      <c r="H128" s="187" t="s">
        <v>209</v>
      </c>
      <c r="I128" s="187">
        <v>73121</v>
      </c>
      <c r="J128" s="188"/>
      <c r="K128" s="187">
        <v>49</v>
      </c>
      <c r="L128" s="187" t="s">
        <v>34</v>
      </c>
      <c r="M128" s="187" t="s">
        <v>639</v>
      </c>
      <c r="O128" s="187" t="s">
        <v>568</v>
      </c>
      <c r="P128" s="187" t="s">
        <v>160</v>
      </c>
      <c r="R128" s="187" t="s">
        <v>167</v>
      </c>
      <c r="S128" s="187" t="s">
        <v>640</v>
      </c>
      <c r="T128" s="187">
        <v>32.25</v>
      </c>
      <c r="U128" s="187">
        <v>89.15</v>
      </c>
      <c r="V128" s="187" t="s">
        <v>641</v>
      </c>
      <c r="W128" s="187" t="s">
        <v>642</v>
      </c>
      <c r="X128" s="187">
        <v>32.48</v>
      </c>
      <c r="Y128" s="187">
        <v>98.90</v>
      </c>
      <c r="Z128" s="187" t="s">
        <v>641</v>
      </c>
      <c r="AA128" s="187">
        <f t="shared" si="9"/>
        <v>89.15</v>
      </c>
      <c r="AB128" s="187" t="str">
        <f t="shared" si="10"/>
        <v/>
      </c>
      <c r="AC128" s="187" t="str">
        <f t="shared" si="11"/>
        <v>Stefanie James</v>
      </c>
    </row>
    <row r="129" spans="1:29" ht="15" hidden="1">
      <c r="A129" s="187">
        <v>166</v>
      </c>
      <c r="C129" s="187" t="s">
        <v>576</v>
      </c>
      <c r="D129" s="187" t="s">
        <v>577</v>
      </c>
      <c r="G129" s="187" t="s">
        <v>29</v>
      </c>
      <c r="H129" s="187" t="s">
        <v>180</v>
      </c>
      <c r="I129" s="187">
        <v>74114</v>
      </c>
      <c r="J129" s="188"/>
      <c r="K129" s="187">
        <v>45</v>
      </c>
      <c r="L129" s="187" t="s">
        <v>34</v>
      </c>
      <c r="M129" s="187" t="s">
        <v>639</v>
      </c>
      <c r="O129" s="187" t="s">
        <v>568</v>
      </c>
      <c r="P129" s="187" t="s">
        <v>156</v>
      </c>
      <c r="R129" s="187" t="s">
        <v>167</v>
      </c>
      <c r="S129" s="187" t="s">
        <v>640</v>
      </c>
      <c r="T129" s="187">
        <v>32.73</v>
      </c>
      <c r="U129" s="187">
        <v>91.96</v>
      </c>
      <c r="V129" s="187" t="s">
        <v>641</v>
      </c>
      <c r="W129" s="187" t="s">
        <v>642</v>
      </c>
      <c r="X129" s="187">
        <v>31.31</v>
      </c>
      <c r="Y129" s="187">
        <v>91.73</v>
      </c>
      <c r="Z129" s="187" t="s">
        <v>641</v>
      </c>
      <c r="AA129" s="187">
        <f t="shared" si="9"/>
        <v>91.73</v>
      </c>
      <c r="AB129" s="187" t="str">
        <f t="shared" si="10"/>
        <v/>
      </c>
      <c r="AC129" s="187" t="str">
        <f t="shared" si="11"/>
        <v>Sasha Van Dyke</v>
      </c>
    </row>
    <row r="130" spans="1:29" ht="15" hidden="1">
      <c r="A130" s="187">
        <v>167</v>
      </c>
      <c r="C130" s="187" t="s">
        <v>188</v>
      </c>
      <c r="D130" s="187" t="s">
        <v>578</v>
      </c>
      <c r="G130" s="187" t="s">
        <v>579</v>
      </c>
      <c r="H130" s="187" t="s">
        <v>214</v>
      </c>
      <c r="I130" s="187">
        <v>68003</v>
      </c>
      <c r="J130" s="188"/>
      <c r="K130" s="187">
        <v>46</v>
      </c>
      <c r="L130" s="187" t="s">
        <v>34</v>
      </c>
      <c r="M130" s="187" t="s">
        <v>639</v>
      </c>
      <c r="O130" s="187" t="s">
        <v>568</v>
      </c>
      <c r="P130" s="187" t="s">
        <v>157</v>
      </c>
      <c r="R130" s="187" t="s">
        <v>167</v>
      </c>
      <c r="S130" s="187" t="s">
        <v>640</v>
      </c>
      <c r="T130" s="187">
        <v>31.94</v>
      </c>
      <c r="U130" s="187">
        <v>87.33</v>
      </c>
      <c r="V130" s="187" t="s">
        <v>641</v>
      </c>
      <c r="W130" s="187" t="s">
        <v>642</v>
      </c>
      <c r="X130" s="187">
        <v>30.65</v>
      </c>
      <c r="Y130" s="187">
        <v>87.69</v>
      </c>
      <c r="Z130" s="187" t="s">
        <v>641</v>
      </c>
      <c r="AA130" s="187">
        <f t="shared" si="12" ref="AA130:AA156">IF(U130=0,IF(Y130=0,0,Y130),IF(Y130=0,IF(U130=0,0,U130),IF(U130&lt;Y130,U130,Y130)))</f>
        <v>87.33</v>
      </c>
      <c r="AB130" s="187" t="str">
        <f t="shared" si="13" ref="AB130:AB156">IF(V130="P","P",IF(Z130="P","P",IF(V130="G","G",IF(Z130="G","G",IF(V130="S","S",IF(Z130="S","S",IF(V130="B","B",IF(Z130="B","B",""))))))))</f>
        <v/>
      </c>
      <c r="AC130" s="187" t="str">
        <f t="shared" si="14" ref="AC130:AC156">CONCATENATE(D130," ",C130)</f>
        <v>Jennifer Simpson</v>
      </c>
    </row>
    <row r="131" spans="1:29" ht="15" hidden="1">
      <c r="A131" s="187">
        <v>168</v>
      </c>
      <c r="B131" s="187" t="s">
        <v>580</v>
      </c>
      <c r="C131" s="187" t="s">
        <v>297</v>
      </c>
      <c r="D131" s="187" t="s">
        <v>581</v>
      </c>
      <c r="G131" s="187" t="s">
        <v>582</v>
      </c>
      <c r="H131" s="187" t="s">
        <v>583</v>
      </c>
      <c r="I131" s="187">
        <v>97223</v>
      </c>
      <c r="J131" s="188"/>
      <c r="K131" s="187">
        <v>41</v>
      </c>
      <c r="L131" s="187" t="s">
        <v>34</v>
      </c>
      <c r="M131" s="187" t="s">
        <v>639</v>
      </c>
      <c r="O131" s="187" t="s">
        <v>584</v>
      </c>
      <c r="P131" s="187" t="s">
        <v>156</v>
      </c>
      <c r="R131" s="187" t="s">
        <v>167</v>
      </c>
      <c r="S131" s="187" t="s">
        <v>640</v>
      </c>
      <c r="T131" s="187">
        <v>29.70</v>
      </c>
      <c r="U131" s="187">
        <v>74.19</v>
      </c>
      <c r="V131" s="187" t="s">
        <v>641</v>
      </c>
      <c r="W131" s="187" t="s">
        <v>642</v>
      </c>
      <c r="X131" s="187">
        <v>29.67</v>
      </c>
      <c r="Y131" s="187">
        <v>81.69</v>
      </c>
      <c r="Z131" s="187" t="s">
        <v>641</v>
      </c>
      <c r="AA131" s="187">
        <f t="shared" si="12"/>
        <v>74.19</v>
      </c>
      <c r="AB131" s="187" t="str">
        <f t="shared" si="13"/>
        <v/>
      </c>
      <c r="AC131" s="187" t="str">
        <f t="shared" si="14"/>
        <v>Amber Williams</v>
      </c>
    </row>
    <row r="132" spans="1:29" ht="15" hidden="1">
      <c r="A132" s="187">
        <v>169</v>
      </c>
      <c r="C132" s="187" t="s">
        <v>465</v>
      </c>
      <c r="D132" s="187" t="s">
        <v>585</v>
      </c>
      <c r="G132" s="187" t="s">
        <v>467</v>
      </c>
      <c r="H132" s="187" t="s">
        <v>185</v>
      </c>
      <c r="I132" s="187">
        <v>80424</v>
      </c>
      <c r="J132" s="188"/>
      <c r="K132" s="187">
        <v>41</v>
      </c>
      <c r="L132" s="187" t="s">
        <v>34</v>
      </c>
      <c r="M132" s="187" t="s">
        <v>639</v>
      </c>
      <c r="O132" s="187" t="s">
        <v>584</v>
      </c>
      <c r="P132" s="187" t="s">
        <v>157</v>
      </c>
      <c r="R132" s="187" t="s">
        <v>167</v>
      </c>
      <c r="S132" s="187" t="s">
        <v>640</v>
      </c>
      <c r="T132" s="187">
        <v>37.04</v>
      </c>
      <c r="U132" s="187">
        <v>117.24</v>
      </c>
      <c r="V132" s="187" t="s">
        <v>641</v>
      </c>
      <c r="W132" s="187" t="s">
        <v>642</v>
      </c>
      <c r="X132" s="187">
        <v>36.77</v>
      </c>
      <c r="Y132" s="187">
        <v>125.17</v>
      </c>
      <c r="Z132" s="187" t="s">
        <v>641</v>
      </c>
      <c r="AA132" s="187">
        <f t="shared" si="12"/>
        <v>117.24</v>
      </c>
      <c r="AB132" s="187" t="str">
        <f t="shared" si="13"/>
        <v/>
      </c>
      <c r="AC132" s="187" t="str">
        <f t="shared" si="14"/>
        <v>Liz Raitman</v>
      </c>
    </row>
    <row r="133" spans="1:29" ht="15" hidden="1">
      <c r="A133" s="187">
        <v>171</v>
      </c>
      <c r="B133" s="187" t="s">
        <v>587</v>
      </c>
      <c r="C133" s="187" t="s">
        <v>588</v>
      </c>
      <c r="D133" s="187" t="s">
        <v>535</v>
      </c>
      <c r="G133" s="187" t="s">
        <v>478</v>
      </c>
      <c r="H133" s="187" t="s">
        <v>185</v>
      </c>
      <c r="I133" s="187">
        <v>80302</v>
      </c>
      <c r="J133" s="188"/>
      <c r="K133" s="187">
        <v>30</v>
      </c>
      <c r="L133" s="187" t="s">
        <v>34</v>
      </c>
      <c r="M133" s="187" t="s">
        <v>639</v>
      </c>
      <c r="O133" s="187" t="s">
        <v>586</v>
      </c>
      <c r="P133" s="187" t="s">
        <v>154</v>
      </c>
      <c r="R133" s="187" t="s">
        <v>167</v>
      </c>
      <c r="S133" s="187" t="s">
        <v>640</v>
      </c>
      <c r="T133" s="187">
        <v>29.90</v>
      </c>
      <c r="U133" s="187">
        <v>75.37</v>
      </c>
      <c r="V133" s="187" t="s">
        <v>641</v>
      </c>
      <c r="W133" s="187" t="s">
        <v>642</v>
      </c>
      <c r="X133" s="187" t="s">
        <v>648</v>
      </c>
      <c r="AA133" s="187">
        <f t="shared" si="12"/>
        <v>75.37</v>
      </c>
      <c r="AB133" s="187" t="str">
        <f t="shared" si="13"/>
        <v/>
      </c>
      <c r="AC133" s="187" t="str">
        <f t="shared" si="14"/>
        <v>Rebecca Warren</v>
      </c>
    </row>
    <row r="134" spans="1:29" ht="15" hidden="1">
      <c r="A134" s="187">
        <v>172</v>
      </c>
      <c r="C134" s="187" t="s">
        <v>480</v>
      </c>
      <c r="D134" s="187" t="s">
        <v>589</v>
      </c>
      <c r="G134" s="187" t="s">
        <v>590</v>
      </c>
      <c r="H134" s="187" t="s">
        <v>191</v>
      </c>
      <c r="I134" s="187">
        <v>78015</v>
      </c>
      <c r="J134" s="188"/>
      <c r="K134" s="187">
        <v>31</v>
      </c>
      <c r="L134" s="187" t="s">
        <v>34</v>
      </c>
      <c r="M134" s="187" t="s">
        <v>639</v>
      </c>
      <c r="O134" s="187" t="s">
        <v>586</v>
      </c>
      <c r="P134" s="187" t="s">
        <v>156</v>
      </c>
      <c r="R134" s="187" t="s">
        <v>167</v>
      </c>
      <c r="S134" s="187" t="s">
        <v>640</v>
      </c>
      <c r="T134" s="187">
        <v>44.25</v>
      </c>
      <c r="U134" s="187">
        <v>159.53</v>
      </c>
      <c r="V134" s="187" t="s">
        <v>641</v>
      </c>
      <c r="W134" s="187" t="s">
        <v>642</v>
      </c>
      <c r="X134" s="187">
        <v>39.89</v>
      </c>
      <c r="Y134" s="187">
        <v>144.27</v>
      </c>
      <c r="Z134" s="187" t="s">
        <v>641</v>
      </c>
      <c r="AA134" s="187">
        <f t="shared" si="12"/>
        <v>144.27</v>
      </c>
      <c r="AB134" s="187" t="str">
        <f t="shared" si="13"/>
        <v/>
      </c>
      <c r="AC134" s="187" t="str">
        <f t="shared" si="14"/>
        <v>Jessica Hall</v>
      </c>
    </row>
    <row r="135" spans="1:29" ht="15" hidden="1">
      <c r="A135" s="187">
        <v>173</v>
      </c>
      <c r="C135" s="187" t="s">
        <v>591</v>
      </c>
      <c r="D135" s="187" t="s">
        <v>183</v>
      </c>
      <c r="G135" s="187" t="s">
        <v>29</v>
      </c>
      <c r="H135" s="187" t="s">
        <v>209</v>
      </c>
      <c r="I135" s="187">
        <v>74114</v>
      </c>
      <c r="J135" s="188"/>
      <c r="K135" s="187">
        <v>25</v>
      </c>
      <c r="L135" s="187" t="s">
        <v>34</v>
      </c>
      <c r="M135" s="187" t="s">
        <v>639</v>
      </c>
      <c r="O135" s="187" t="s">
        <v>592</v>
      </c>
      <c r="P135" s="187" t="s">
        <v>156</v>
      </c>
      <c r="R135" s="187" t="s">
        <v>167</v>
      </c>
      <c r="S135" s="187" t="s">
        <v>640</v>
      </c>
      <c r="T135" s="187">
        <v>30.22</v>
      </c>
      <c r="U135" s="187">
        <v>77.24</v>
      </c>
      <c r="V135" s="187" t="s">
        <v>641</v>
      </c>
      <c r="W135" s="187" t="s">
        <v>642</v>
      </c>
      <c r="X135" s="187">
        <v>29.58</v>
      </c>
      <c r="Y135" s="187">
        <v>81.14</v>
      </c>
      <c r="Z135" s="187" t="s">
        <v>641</v>
      </c>
      <c r="AA135" s="187">
        <f t="shared" si="12"/>
        <v>77.24</v>
      </c>
      <c r="AB135" s="187" t="str">
        <f t="shared" si="13"/>
        <v/>
      </c>
      <c r="AC135" s="187" t="str">
        <f t="shared" si="14"/>
        <v>Jamie Yurkosky</v>
      </c>
    </row>
    <row r="136" spans="1:29" ht="15" hidden="1">
      <c r="A136" s="187">
        <v>174</v>
      </c>
      <c r="B136" s="187" t="s">
        <v>593</v>
      </c>
      <c r="C136" s="187" t="s">
        <v>425</v>
      </c>
      <c r="D136" s="187" t="s">
        <v>500</v>
      </c>
      <c r="G136" s="187" t="s">
        <v>31</v>
      </c>
      <c r="H136" s="187" t="s">
        <v>195</v>
      </c>
      <c r="I136" s="187">
        <v>64151</v>
      </c>
      <c r="J136" s="188"/>
      <c r="K136" s="187">
        <v>23</v>
      </c>
      <c r="L136" s="187" t="s">
        <v>34</v>
      </c>
      <c r="M136" s="187" t="s">
        <v>639</v>
      </c>
      <c r="O136" s="187" t="s">
        <v>592</v>
      </c>
      <c r="P136" s="187" t="s">
        <v>154</v>
      </c>
      <c r="R136" s="187" t="s">
        <v>167</v>
      </c>
      <c r="S136" s="187" t="s">
        <v>640</v>
      </c>
      <c r="T136" s="187">
        <v>31.22</v>
      </c>
      <c r="U136" s="187">
        <v>83.11</v>
      </c>
      <c r="V136" s="187" t="s">
        <v>641</v>
      </c>
      <c r="W136" s="187" t="s">
        <v>642</v>
      </c>
      <c r="X136" s="187">
        <v>29.85</v>
      </c>
      <c r="Y136" s="187">
        <v>82.79</v>
      </c>
      <c r="Z136" s="187" t="s">
        <v>641</v>
      </c>
      <c r="AA136" s="187">
        <f t="shared" si="12"/>
        <v>82.79</v>
      </c>
      <c r="AB136" s="187" t="str">
        <f t="shared" si="13"/>
        <v/>
      </c>
      <c r="AC136" s="187" t="str">
        <f t="shared" si="14"/>
        <v>Elizabeth Knechtel</v>
      </c>
    </row>
    <row r="137" spans="1:29" ht="15" hidden="1">
      <c r="A137" s="187">
        <v>176</v>
      </c>
      <c r="C137" s="187" t="s">
        <v>276</v>
      </c>
      <c r="D137" s="187" t="s">
        <v>595</v>
      </c>
      <c r="G137" s="187" t="s">
        <v>352</v>
      </c>
      <c r="H137" s="187" t="s">
        <v>195</v>
      </c>
      <c r="I137" s="187">
        <v>64055</v>
      </c>
      <c r="J137" s="188"/>
      <c r="K137" s="187">
        <v>30</v>
      </c>
      <c r="L137" s="187" t="s">
        <v>72</v>
      </c>
      <c r="M137" s="187" t="s">
        <v>639</v>
      </c>
      <c r="O137" s="187" t="s">
        <v>596</v>
      </c>
      <c r="P137" s="187" t="s">
        <v>154</v>
      </c>
      <c r="R137" s="187" t="s">
        <v>167</v>
      </c>
      <c r="S137" s="187" t="s">
        <v>640</v>
      </c>
      <c r="T137" s="187">
        <v>31.12</v>
      </c>
      <c r="U137" s="187">
        <v>82.52</v>
      </c>
      <c r="V137" s="187" t="s">
        <v>641</v>
      </c>
      <c r="W137" s="187" t="s">
        <v>642</v>
      </c>
      <c r="X137" s="187">
        <v>29.30</v>
      </c>
      <c r="Y137" s="187">
        <v>79.42</v>
      </c>
      <c r="Z137" s="187" t="s">
        <v>641</v>
      </c>
      <c r="AA137" s="187">
        <f t="shared" si="12"/>
        <v>79.42</v>
      </c>
      <c r="AB137" s="187" t="str">
        <f t="shared" si="13"/>
        <v/>
      </c>
      <c r="AC137" s="187" t="str">
        <f t="shared" si="14"/>
        <v>Adam Johnson</v>
      </c>
    </row>
    <row r="138" spans="1:29" ht="15" hidden="1">
      <c r="A138" s="187">
        <v>179</v>
      </c>
      <c r="B138" s="189">
        <v>2741571</v>
      </c>
      <c r="C138" s="187" t="s">
        <v>597</v>
      </c>
      <c r="D138" s="187" t="s">
        <v>289</v>
      </c>
      <c r="G138" s="187" t="s">
        <v>31</v>
      </c>
      <c r="H138" s="187" t="s">
        <v>195</v>
      </c>
      <c r="I138" s="187">
        <v>64108</v>
      </c>
      <c r="J138" s="188"/>
      <c r="K138" s="187">
        <v>75</v>
      </c>
      <c r="L138" s="187" t="s">
        <v>72</v>
      </c>
      <c r="M138" s="187" t="s">
        <v>639</v>
      </c>
      <c r="O138" s="187" t="s">
        <v>596</v>
      </c>
      <c r="P138" s="187" t="s">
        <v>154</v>
      </c>
      <c r="R138" s="187" t="s">
        <v>167</v>
      </c>
      <c r="S138" s="187" t="s">
        <v>640</v>
      </c>
      <c r="T138" s="187">
        <v>32.29</v>
      </c>
      <c r="U138" s="187">
        <v>89.38</v>
      </c>
      <c r="V138" s="187" t="s">
        <v>641</v>
      </c>
      <c r="W138" s="187" t="s">
        <v>642</v>
      </c>
      <c r="X138" s="187">
        <v>32.43</v>
      </c>
      <c r="Y138" s="187">
        <v>98.59</v>
      </c>
      <c r="Z138" s="187" t="s">
        <v>641</v>
      </c>
      <c r="AA138" s="187">
        <f t="shared" si="12"/>
        <v>89.38</v>
      </c>
      <c r="AB138" s="187" t="str">
        <f t="shared" si="13"/>
        <v/>
      </c>
      <c r="AC138" s="187" t="str">
        <f t="shared" si="14"/>
        <v>Tom Marincel</v>
      </c>
    </row>
    <row r="139" spans="1:29" ht="15" hidden="1">
      <c r="A139" s="187">
        <v>181</v>
      </c>
      <c r="B139" s="187" t="s">
        <v>598</v>
      </c>
      <c r="C139" s="187" t="s">
        <v>599</v>
      </c>
      <c r="D139" s="187" t="s">
        <v>247</v>
      </c>
      <c r="G139" s="187" t="s">
        <v>600</v>
      </c>
      <c r="H139" s="187" t="s">
        <v>209</v>
      </c>
      <c r="I139" s="187">
        <v>74033</v>
      </c>
      <c r="J139" s="188"/>
      <c r="K139" s="187">
        <v>67</v>
      </c>
      <c r="L139" s="187" t="s">
        <v>72</v>
      </c>
      <c r="M139" s="187" t="s">
        <v>639</v>
      </c>
      <c r="O139" s="187" t="s">
        <v>594</v>
      </c>
      <c r="P139" s="187" t="s">
        <v>156</v>
      </c>
      <c r="R139" s="187" t="s">
        <v>167</v>
      </c>
      <c r="S139" s="187" t="s">
        <v>640</v>
      </c>
      <c r="T139" s="187">
        <v>30.01</v>
      </c>
      <c r="U139" s="187">
        <v>76.01</v>
      </c>
      <c r="V139" s="187" t="s">
        <v>641</v>
      </c>
      <c r="W139" s="187" t="s">
        <v>642</v>
      </c>
      <c r="X139" s="187">
        <v>30.02</v>
      </c>
      <c r="Y139" s="187">
        <v>83.83</v>
      </c>
      <c r="Z139" s="187" t="s">
        <v>641</v>
      </c>
      <c r="AA139" s="187">
        <f t="shared" si="12"/>
        <v>76.01</v>
      </c>
      <c r="AB139" s="187" t="str">
        <f t="shared" si="13"/>
        <v/>
      </c>
      <c r="AC139" s="187" t="str">
        <f t="shared" si="14"/>
        <v>Richard Watts</v>
      </c>
    </row>
    <row r="140" spans="1:29" ht="15" hidden="1">
      <c r="A140" s="187">
        <v>183</v>
      </c>
      <c r="B140" s="187" t="s">
        <v>296</v>
      </c>
      <c r="C140" s="187" t="s">
        <v>297</v>
      </c>
      <c r="D140" s="187" t="s">
        <v>298</v>
      </c>
      <c r="G140" s="187" t="s">
        <v>299</v>
      </c>
      <c r="H140" s="187" t="s">
        <v>195</v>
      </c>
      <c r="I140" s="187">
        <v>64068</v>
      </c>
      <c r="J140" s="188"/>
      <c r="K140" s="187">
        <v>68</v>
      </c>
      <c r="L140" s="187" t="s">
        <v>72</v>
      </c>
      <c r="M140" s="187" t="s">
        <v>646</v>
      </c>
      <c r="O140" s="187" t="s">
        <v>601</v>
      </c>
      <c r="P140" s="187" t="s">
        <v>157</v>
      </c>
      <c r="R140" s="187" t="s">
        <v>167</v>
      </c>
      <c r="S140" s="187" t="s">
        <v>640</v>
      </c>
      <c r="T140" s="187">
        <v>26.22</v>
      </c>
      <c r="U140" s="187">
        <v>82.97</v>
      </c>
      <c r="V140" s="187" t="s">
        <v>643</v>
      </c>
      <c r="W140" s="187" t="s">
        <v>642</v>
      </c>
      <c r="X140" s="187">
        <v>24.95</v>
      </c>
      <c r="Y140" s="187">
        <v>74.11</v>
      </c>
      <c r="Z140" s="187" t="s">
        <v>643</v>
      </c>
      <c r="AA140" s="187">
        <f t="shared" si="12"/>
        <v>74.11</v>
      </c>
      <c r="AB140" s="187" t="str">
        <f t="shared" si="13"/>
        <v>B</v>
      </c>
      <c r="AC140" s="187" t="str">
        <f t="shared" si="14"/>
        <v>Mike Williams</v>
      </c>
    </row>
    <row r="141" spans="1:29" ht="15" hidden="1">
      <c r="A141" s="187">
        <v>184</v>
      </c>
      <c r="B141" s="187" t="s">
        <v>602</v>
      </c>
      <c r="C141" s="187" t="s">
        <v>603</v>
      </c>
      <c r="D141" s="187" t="s">
        <v>604</v>
      </c>
      <c r="G141" s="187" t="s">
        <v>330</v>
      </c>
      <c r="H141" s="187" t="s">
        <v>218</v>
      </c>
      <c r="I141" s="187">
        <v>66216</v>
      </c>
      <c r="J141" s="188"/>
      <c r="K141" s="187">
        <v>72</v>
      </c>
      <c r="L141" s="187" t="s">
        <v>72</v>
      </c>
      <c r="M141" s="187" t="s">
        <v>646</v>
      </c>
      <c r="O141" s="187" t="s">
        <v>601</v>
      </c>
      <c r="P141" s="187" t="s">
        <v>154</v>
      </c>
      <c r="R141" s="187" t="s">
        <v>167</v>
      </c>
      <c r="S141" s="187" t="s">
        <v>640</v>
      </c>
      <c r="T141" s="187">
        <v>23.90</v>
      </c>
      <c r="U141" s="187">
        <v>66.78</v>
      </c>
      <c r="V141" s="187" t="s">
        <v>646</v>
      </c>
      <c r="W141" s="187" t="s">
        <v>642</v>
      </c>
      <c r="X141" s="187">
        <v>23.61</v>
      </c>
      <c r="Y141" s="187">
        <v>64.76</v>
      </c>
      <c r="Z141" s="187" t="s">
        <v>646</v>
      </c>
      <c r="AA141" s="187">
        <f t="shared" si="12"/>
        <v>64.76</v>
      </c>
      <c r="AB141" s="187" t="str">
        <f t="shared" si="13"/>
        <v>S</v>
      </c>
      <c r="AC141" s="187" t="str">
        <f t="shared" si="14"/>
        <v>Craig Robinson</v>
      </c>
    </row>
    <row r="142" spans="1:29" ht="15" hidden="1">
      <c r="A142" s="187">
        <v>186</v>
      </c>
      <c r="B142" s="187" t="s">
        <v>375</v>
      </c>
      <c r="C142" s="187" t="s">
        <v>376</v>
      </c>
      <c r="D142" s="187" t="s">
        <v>377</v>
      </c>
      <c r="G142" s="187" t="s">
        <v>378</v>
      </c>
      <c r="H142" s="187" t="s">
        <v>379</v>
      </c>
      <c r="I142" s="187">
        <v>23502</v>
      </c>
      <c r="J142" s="188"/>
      <c r="K142" s="187">
        <v>60</v>
      </c>
      <c r="L142" s="187" t="s">
        <v>72</v>
      </c>
      <c r="M142" s="187" t="s">
        <v>646</v>
      </c>
      <c r="O142" s="187" t="s">
        <v>601</v>
      </c>
      <c r="P142" s="187" t="s">
        <v>154</v>
      </c>
      <c r="R142" s="187" t="s">
        <v>167</v>
      </c>
      <c r="S142" s="187" t="s">
        <v>640</v>
      </c>
      <c r="T142" s="187">
        <v>31.40</v>
      </c>
      <c r="U142" s="187">
        <v>119.12</v>
      </c>
      <c r="V142" s="187" t="s">
        <v>641</v>
      </c>
      <c r="W142" s="187" t="s">
        <v>642</v>
      </c>
      <c r="X142" s="187">
        <v>29.25</v>
      </c>
      <c r="Y142" s="187">
        <v>104.12</v>
      </c>
      <c r="Z142" s="187" t="s">
        <v>641</v>
      </c>
      <c r="AA142" s="187">
        <f t="shared" si="12"/>
        <v>104.12</v>
      </c>
      <c r="AB142" s="187" t="str">
        <f t="shared" si="13"/>
        <v/>
      </c>
      <c r="AC142" s="187" t="str">
        <f t="shared" si="14"/>
        <v>Alan Hood</v>
      </c>
    </row>
    <row r="143" spans="1:29" ht="15" hidden="1">
      <c r="A143" s="187">
        <v>187</v>
      </c>
      <c r="B143" s="187" t="s">
        <v>605</v>
      </c>
      <c r="C143" s="187" t="s">
        <v>394</v>
      </c>
      <c r="D143" s="187" t="s">
        <v>395</v>
      </c>
      <c r="G143" s="187" t="s">
        <v>327</v>
      </c>
      <c r="H143" s="187" t="s">
        <v>180</v>
      </c>
      <c r="I143" s="187">
        <v>74012</v>
      </c>
      <c r="J143" s="188"/>
      <c r="K143" s="187">
        <v>57</v>
      </c>
      <c r="L143" s="187" t="s">
        <v>72</v>
      </c>
      <c r="M143" s="187" t="s">
        <v>646</v>
      </c>
      <c r="O143" s="187" t="s">
        <v>601</v>
      </c>
      <c r="P143" s="187" t="s">
        <v>156</v>
      </c>
      <c r="R143" s="187" t="s">
        <v>167</v>
      </c>
      <c r="S143" s="187" t="s">
        <v>640</v>
      </c>
      <c r="T143" s="187">
        <v>35.27</v>
      </c>
      <c r="U143" s="187">
        <v>146.13</v>
      </c>
      <c r="V143" s="187" t="s">
        <v>641</v>
      </c>
      <c r="W143" s="187" t="s">
        <v>642</v>
      </c>
      <c r="X143" s="187">
        <v>32.36</v>
      </c>
      <c r="Y143" s="187">
        <v>125.82</v>
      </c>
      <c r="Z143" s="187" t="s">
        <v>641</v>
      </c>
      <c r="AA143" s="187">
        <f t="shared" si="12"/>
        <v>125.82</v>
      </c>
      <c r="AB143" s="187" t="str">
        <f t="shared" si="13"/>
        <v/>
      </c>
      <c r="AC143" s="187" t="str">
        <f t="shared" si="14"/>
        <v>Michael Messimore</v>
      </c>
    </row>
    <row r="144" spans="1:29" ht="15" hidden="1">
      <c r="A144" s="187">
        <v>189</v>
      </c>
      <c r="C144" s="187" t="s">
        <v>439</v>
      </c>
      <c r="D144" s="187" t="s">
        <v>277</v>
      </c>
      <c r="G144" s="187" t="s">
        <v>440</v>
      </c>
      <c r="H144" s="187" t="s">
        <v>218</v>
      </c>
      <c r="I144" s="187">
        <v>67654</v>
      </c>
      <c r="J144" s="188"/>
      <c r="K144" s="187">
        <v>54</v>
      </c>
      <c r="L144" s="187" t="s">
        <v>72</v>
      </c>
      <c r="M144" s="187" t="s">
        <v>646</v>
      </c>
      <c r="O144" s="187" t="s">
        <v>601</v>
      </c>
      <c r="P144" s="187" t="s">
        <v>154</v>
      </c>
      <c r="R144" s="187" t="s">
        <v>167</v>
      </c>
      <c r="S144" s="187" t="s">
        <v>640</v>
      </c>
      <c r="T144" s="187">
        <v>24.75</v>
      </c>
      <c r="U144" s="187">
        <v>72.71</v>
      </c>
      <c r="V144" s="187" t="s">
        <v>641</v>
      </c>
      <c r="W144" s="187" t="s">
        <v>642</v>
      </c>
      <c r="X144" s="187">
        <v>22.64</v>
      </c>
      <c r="Y144" s="187">
        <v>57.99</v>
      </c>
      <c r="Z144" s="187" t="s">
        <v>641</v>
      </c>
      <c r="AA144" s="187">
        <f t="shared" si="12"/>
        <v>57.99</v>
      </c>
      <c r="AB144" s="187" t="str">
        <f t="shared" si="13"/>
        <v/>
      </c>
      <c r="AC144" s="187" t="str">
        <f t="shared" si="14"/>
        <v>Mark Arford</v>
      </c>
    </row>
    <row r="145" spans="1:29" ht="15" hidden="1">
      <c r="A145" s="187">
        <v>190</v>
      </c>
      <c r="B145" s="187" t="s">
        <v>606</v>
      </c>
      <c r="C145" s="187" t="s">
        <v>297</v>
      </c>
      <c r="D145" s="187" t="s">
        <v>607</v>
      </c>
      <c r="G145" s="187" t="s">
        <v>608</v>
      </c>
      <c r="H145" s="187" t="s">
        <v>609</v>
      </c>
      <c r="I145" s="187">
        <v>97223</v>
      </c>
      <c r="J145" s="188"/>
      <c r="K145" s="187">
        <v>47</v>
      </c>
      <c r="L145" s="187" t="s">
        <v>72</v>
      </c>
      <c r="M145" s="187" t="s">
        <v>646</v>
      </c>
      <c r="O145" s="187" t="s">
        <v>610</v>
      </c>
      <c r="P145" s="187" t="s">
        <v>156</v>
      </c>
      <c r="R145" s="187" t="s">
        <v>167</v>
      </c>
      <c r="S145" s="187" t="s">
        <v>640</v>
      </c>
      <c r="T145" s="187">
        <v>20.11</v>
      </c>
      <c r="U145" s="187">
        <v>40.33</v>
      </c>
      <c r="V145" s="187" t="s">
        <v>646</v>
      </c>
      <c r="W145" s="187" t="s">
        <v>642</v>
      </c>
      <c r="X145" s="187">
        <v>19.64</v>
      </c>
      <c r="Y145" s="187">
        <v>37.06</v>
      </c>
      <c r="Z145" s="187" t="s">
        <v>644</v>
      </c>
      <c r="AA145" s="187">
        <f t="shared" si="12"/>
        <v>37.06</v>
      </c>
      <c r="AB145" s="187" t="str">
        <f t="shared" si="13"/>
        <v>G</v>
      </c>
      <c r="AC145" s="187" t="str">
        <f t="shared" si="14"/>
        <v>Donnie Williams</v>
      </c>
    </row>
    <row r="146" spans="1:29" ht="15" hidden="1">
      <c r="A146" s="187">
        <v>191</v>
      </c>
      <c r="C146" s="187" t="s">
        <v>179</v>
      </c>
      <c r="D146" s="187" t="s">
        <v>611</v>
      </c>
      <c r="G146" s="187" t="s">
        <v>612</v>
      </c>
      <c r="H146" s="187" t="s">
        <v>291</v>
      </c>
      <c r="I146" s="187">
        <v>80021</v>
      </c>
      <c r="J146" s="188"/>
      <c r="K146" s="187">
        <v>29</v>
      </c>
      <c r="L146" s="187" t="s">
        <v>72</v>
      </c>
      <c r="M146" s="187" t="s">
        <v>646</v>
      </c>
      <c r="O146" s="187" t="s">
        <v>613</v>
      </c>
      <c r="P146" s="187" t="s">
        <v>156</v>
      </c>
      <c r="R146" s="187" t="s">
        <v>167</v>
      </c>
      <c r="S146" s="187" t="s">
        <v>640</v>
      </c>
      <c r="T146" s="187">
        <v>22.46</v>
      </c>
      <c r="U146" s="187">
        <v>56.73</v>
      </c>
      <c r="V146" s="187" t="s">
        <v>643</v>
      </c>
      <c r="W146" s="187" t="s">
        <v>642</v>
      </c>
      <c r="X146" s="187">
        <v>21.19</v>
      </c>
      <c r="Y146" s="187">
        <v>47.87</v>
      </c>
      <c r="Z146" s="187" t="s">
        <v>646</v>
      </c>
      <c r="AA146" s="187">
        <f t="shared" si="12"/>
        <v>47.87</v>
      </c>
      <c r="AB146" s="187" t="str">
        <f t="shared" si="13"/>
        <v>S</v>
      </c>
      <c r="AC146" s="187" t="str">
        <f t="shared" si="14"/>
        <v>Ian Mullinax</v>
      </c>
    </row>
    <row r="147" spans="1:29" ht="15" hidden="1">
      <c r="A147" s="187">
        <v>192</v>
      </c>
      <c r="C147" s="187" t="s">
        <v>614</v>
      </c>
      <c r="D147" s="187" t="s">
        <v>382</v>
      </c>
      <c r="G147" s="187" t="s">
        <v>579</v>
      </c>
      <c r="H147" s="187" t="s">
        <v>214</v>
      </c>
      <c r="I147" s="187">
        <v>68003</v>
      </c>
      <c r="J147" s="188"/>
      <c r="K147" s="187">
        <v>36</v>
      </c>
      <c r="L147" s="187" t="s">
        <v>72</v>
      </c>
      <c r="M147" s="187" t="s">
        <v>646</v>
      </c>
      <c r="O147" s="187" t="s">
        <v>613</v>
      </c>
      <c r="P147" s="187" t="s">
        <v>157</v>
      </c>
      <c r="R147" s="187" t="s">
        <v>167</v>
      </c>
      <c r="S147" s="187" t="s">
        <v>640</v>
      </c>
      <c r="T147" s="187">
        <v>22.85</v>
      </c>
      <c r="U147" s="187">
        <v>59.46</v>
      </c>
      <c r="V147" s="187" t="s">
        <v>643</v>
      </c>
      <c r="W147" s="187" t="s">
        <v>642</v>
      </c>
      <c r="X147" s="187" t="s">
        <v>647</v>
      </c>
      <c r="AA147" s="187">
        <f t="shared" si="12"/>
        <v>59.46</v>
      </c>
      <c r="AB147" s="187" t="str">
        <f t="shared" si="13"/>
        <v>B</v>
      </c>
      <c r="AC147" s="187" t="str">
        <f t="shared" si="14"/>
        <v>Jon Springer</v>
      </c>
    </row>
    <row r="148" spans="1:29" ht="15" hidden="1">
      <c r="A148" s="187">
        <v>193</v>
      </c>
      <c r="B148" s="187" t="s">
        <v>477</v>
      </c>
      <c r="C148" s="187" t="s">
        <v>334</v>
      </c>
      <c r="D148" s="187" t="s">
        <v>415</v>
      </c>
      <c r="G148" s="187" t="s">
        <v>478</v>
      </c>
      <c r="H148" s="187" t="s">
        <v>185</v>
      </c>
      <c r="I148" s="187">
        <v>80302</v>
      </c>
      <c r="J148" s="188"/>
      <c r="K148" s="187">
        <v>35</v>
      </c>
      <c r="L148" s="187" t="s">
        <v>72</v>
      </c>
      <c r="M148" s="187" t="s">
        <v>646</v>
      </c>
      <c r="O148" s="187" t="s">
        <v>613</v>
      </c>
      <c r="P148" s="187" t="s">
        <v>154</v>
      </c>
      <c r="R148" s="187" t="s">
        <v>167</v>
      </c>
      <c r="S148" s="187" t="s">
        <v>640</v>
      </c>
      <c r="T148" s="187">
        <v>23.41</v>
      </c>
      <c r="U148" s="187">
        <v>63.36</v>
      </c>
      <c r="V148" s="187" t="s">
        <v>641</v>
      </c>
      <c r="W148" s="187" t="s">
        <v>642</v>
      </c>
      <c r="X148" s="187">
        <v>22.37</v>
      </c>
      <c r="Y148" s="187">
        <v>56.11</v>
      </c>
      <c r="Z148" s="187" t="s">
        <v>641</v>
      </c>
      <c r="AA148" s="187">
        <f t="shared" si="12"/>
        <v>56.11</v>
      </c>
      <c r="AB148" s="187" t="str">
        <f t="shared" si="13"/>
        <v/>
      </c>
      <c r="AC148" s="187" t="str">
        <f t="shared" si="14"/>
        <v>Travis Gockel</v>
      </c>
    </row>
    <row r="149" spans="1:29" ht="15" hidden="1">
      <c r="A149" s="187">
        <v>194</v>
      </c>
      <c r="C149" s="187" t="s">
        <v>615</v>
      </c>
      <c r="D149" s="187" t="s">
        <v>616</v>
      </c>
      <c r="G149" s="187" t="s">
        <v>617</v>
      </c>
      <c r="H149" s="187" t="s">
        <v>209</v>
      </c>
      <c r="I149" s="187">
        <v>73008</v>
      </c>
      <c r="J149" s="188"/>
      <c r="K149" s="187">
        <v>35</v>
      </c>
      <c r="L149" s="187" t="s">
        <v>72</v>
      </c>
      <c r="M149" s="187" t="s">
        <v>646</v>
      </c>
      <c r="O149" s="187" t="s">
        <v>613</v>
      </c>
      <c r="P149" s="187" t="s">
        <v>160</v>
      </c>
      <c r="R149" s="187" t="s">
        <v>167</v>
      </c>
      <c r="S149" s="187" t="s">
        <v>640</v>
      </c>
      <c r="T149" s="187">
        <v>27.72</v>
      </c>
      <c r="U149" s="187">
        <v>93.44</v>
      </c>
      <c r="V149" s="187" t="s">
        <v>641</v>
      </c>
      <c r="W149" s="187" t="s">
        <v>642</v>
      </c>
      <c r="X149" s="187">
        <v>24.55</v>
      </c>
      <c r="Y149" s="187">
        <v>71.32</v>
      </c>
      <c r="Z149" s="187" t="s">
        <v>641</v>
      </c>
      <c r="AA149" s="187">
        <f t="shared" si="12"/>
        <v>71.32</v>
      </c>
      <c r="AB149" s="187" t="str">
        <f t="shared" si="13"/>
        <v/>
      </c>
      <c r="AC149" s="187" t="str">
        <f t="shared" si="14"/>
        <v>Geoff Mitchell</v>
      </c>
    </row>
    <row r="150" spans="1:29" ht="15" hidden="1">
      <c r="A150" s="187">
        <v>195</v>
      </c>
      <c r="C150" s="187" t="s">
        <v>479</v>
      </c>
      <c r="D150" s="187" t="s">
        <v>395</v>
      </c>
      <c r="G150" s="187" t="s">
        <v>240</v>
      </c>
      <c r="H150" s="187" t="s">
        <v>218</v>
      </c>
      <c r="I150" s="187">
        <v>66210</v>
      </c>
      <c r="J150" s="188"/>
      <c r="K150" s="187">
        <v>35</v>
      </c>
      <c r="L150" s="187" t="s">
        <v>72</v>
      </c>
      <c r="M150" s="187" t="s">
        <v>646</v>
      </c>
      <c r="O150" s="187" t="s">
        <v>613</v>
      </c>
      <c r="P150" s="187" t="s">
        <v>154</v>
      </c>
      <c r="R150" s="187" t="s">
        <v>167</v>
      </c>
      <c r="S150" s="187" t="s">
        <v>640</v>
      </c>
      <c r="T150" s="187">
        <v>30.89</v>
      </c>
      <c r="U150" s="187">
        <v>115.56</v>
      </c>
      <c r="V150" s="187" t="s">
        <v>641</v>
      </c>
      <c r="W150" s="187" t="s">
        <v>642</v>
      </c>
      <c r="X150" s="187">
        <v>27.56</v>
      </c>
      <c r="Y150" s="187">
        <v>92.32</v>
      </c>
      <c r="Z150" s="187" t="s">
        <v>641</v>
      </c>
      <c r="AA150" s="187">
        <f t="shared" si="12"/>
        <v>92.32</v>
      </c>
      <c r="AB150" s="187" t="str">
        <f t="shared" si="13"/>
        <v/>
      </c>
      <c r="AC150" s="187" t="str">
        <f t="shared" si="14"/>
        <v>Michael Berard</v>
      </c>
    </row>
    <row r="151" spans="1:29" ht="15" hidden="1">
      <c r="A151" s="187">
        <v>196</v>
      </c>
      <c r="B151" s="187" t="s">
        <v>580</v>
      </c>
      <c r="C151" s="187" t="s">
        <v>297</v>
      </c>
      <c r="D151" s="187" t="s">
        <v>581</v>
      </c>
      <c r="G151" s="187" t="s">
        <v>608</v>
      </c>
      <c r="H151" s="187" t="s">
        <v>180</v>
      </c>
      <c r="I151" s="187">
        <v>97223</v>
      </c>
      <c r="J151" s="188"/>
      <c r="K151" s="187">
        <v>41</v>
      </c>
      <c r="L151" s="187" t="s">
        <v>34</v>
      </c>
      <c r="M151" s="187" t="s">
        <v>646</v>
      </c>
      <c r="O151" s="187" t="s">
        <v>820</v>
      </c>
      <c r="P151" s="187" t="s">
        <v>156</v>
      </c>
      <c r="R151" s="187" t="s">
        <v>167</v>
      </c>
      <c r="S151" s="187" t="s">
        <v>640</v>
      </c>
      <c r="T151" s="187">
        <v>28.65</v>
      </c>
      <c r="U151" s="187">
        <v>99.93</v>
      </c>
      <c r="V151" s="187" t="s">
        <v>641</v>
      </c>
      <c r="W151" s="187" t="s">
        <v>642</v>
      </c>
      <c r="X151" s="187">
        <v>29.51</v>
      </c>
      <c r="Y151" s="187">
        <v>105.93</v>
      </c>
      <c r="Z151" s="187" t="s">
        <v>641</v>
      </c>
      <c r="AA151" s="187">
        <f t="shared" si="12"/>
        <v>99.93</v>
      </c>
      <c r="AB151" s="187" t="str">
        <f t="shared" si="13"/>
        <v/>
      </c>
      <c r="AC151" s="187" t="str">
        <f t="shared" si="14"/>
        <v>Amber Williams</v>
      </c>
    </row>
    <row r="152" spans="1:29" ht="15" hidden="1">
      <c r="A152" s="187">
        <v>198</v>
      </c>
      <c r="B152" s="187" t="s">
        <v>593</v>
      </c>
      <c r="C152" s="187" t="s">
        <v>425</v>
      </c>
      <c r="D152" s="187" t="s">
        <v>500</v>
      </c>
      <c r="G152" s="187" t="s">
        <v>31</v>
      </c>
      <c r="H152" s="187" t="s">
        <v>195</v>
      </c>
      <c r="I152" s="187">
        <v>64151</v>
      </c>
      <c r="J152" s="188"/>
      <c r="K152" s="187">
        <v>23</v>
      </c>
      <c r="L152" s="187" t="s">
        <v>34</v>
      </c>
      <c r="M152" s="187" t="s">
        <v>646</v>
      </c>
      <c r="O152" s="187" t="s">
        <v>820</v>
      </c>
      <c r="P152" s="187" t="s">
        <v>154</v>
      </c>
      <c r="R152" s="187" t="s">
        <v>167</v>
      </c>
      <c r="S152" s="187" t="s">
        <v>640</v>
      </c>
      <c r="T152" s="187">
        <v>74.29</v>
      </c>
      <c r="U152" s="187">
        <v>418.42</v>
      </c>
      <c r="V152" s="187" t="s">
        <v>641</v>
      </c>
      <c r="W152" s="187" t="s">
        <v>642</v>
      </c>
      <c r="X152" s="187" t="s">
        <v>648</v>
      </c>
      <c r="AA152" s="187">
        <f t="shared" si="12"/>
        <v>418.42</v>
      </c>
      <c r="AB152" s="187" t="str">
        <f t="shared" si="13"/>
        <v/>
      </c>
      <c r="AC152" s="187" t="str">
        <f t="shared" si="14"/>
        <v>Elizabeth Knechtel</v>
      </c>
    </row>
    <row r="153" spans="1:29" ht="15" hidden="1">
      <c r="A153" s="187">
        <v>199</v>
      </c>
      <c r="C153" s="187" t="s">
        <v>619</v>
      </c>
      <c r="D153" s="187" t="s">
        <v>620</v>
      </c>
      <c r="G153" s="187" t="s">
        <v>617</v>
      </c>
      <c r="H153" s="187" t="s">
        <v>209</v>
      </c>
      <c r="I153" s="187">
        <v>73008</v>
      </c>
      <c r="J153" s="188"/>
      <c r="K153" s="187">
        <v>33</v>
      </c>
      <c r="L153" s="187" t="s">
        <v>34</v>
      </c>
      <c r="M153" s="187" t="s">
        <v>646</v>
      </c>
      <c r="O153" s="187" t="s">
        <v>820</v>
      </c>
      <c r="P153" s="187" t="s">
        <v>160</v>
      </c>
      <c r="R153" s="187" t="s">
        <v>167</v>
      </c>
      <c r="S153" s="187" t="s">
        <v>640</v>
      </c>
      <c r="T153" s="187">
        <v>38.60</v>
      </c>
      <c r="U153" s="187">
        <v>169.36</v>
      </c>
      <c r="V153" s="187" t="s">
        <v>641</v>
      </c>
      <c r="W153" s="187" t="s">
        <v>642</v>
      </c>
      <c r="X153" s="187">
        <v>32.18</v>
      </c>
      <c r="Y153" s="187">
        <v>124.56</v>
      </c>
      <c r="Z153" s="187" t="s">
        <v>641</v>
      </c>
      <c r="AA153" s="187">
        <f t="shared" si="12"/>
        <v>124.56</v>
      </c>
      <c r="AB153" s="187" t="str">
        <f t="shared" si="13"/>
        <v/>
      </c>
      <c r="AC153" s="187" t="str">
        <f t="shared" si="14"/>
        <v>Chelsy Passmore</v>
      </c>
    </row>
    <row r="154" spans="1:29" ht="15" hidden="1">
      <c r="A154" s="187">
        <v>251</v>
      </c>
      <c r="C154" s="187" t="s">
        <v>649</v>
      </c>
      <c r="D154" s="187" t="s">
        <v>474</v>
      </c>
      <c r="G154" s="187" t="s">
        <v>650</v>
      </c>
      <c r="H154" s="187" t="s">
        <v>651</v>
      </c>
      <c r="I154" s="187">
        <v>83706</v>
      </c>
      <c r="J154" s="188"/>
      <c r="K154" s="187">
        <v>61</v>
      </c>
      <c r="L154" s="187" t="s">
        <v>72</v>
      </c>
      <c r="M154" s="187" t="s">
        <v>639</v>
      </c>
      <c r="O154" s="187" t="s">
        <v>343</v>
      </c>
      <c r="P154" s="187" t="s">
        <v>154</v>
      </c>
      <c r="R154" s="187" t="s">
        <v>167</v>
      </c>
      <c r="S154" s="187" t="s">
        <v>640</v>
      </c>
      <c r="T154" s="187" t="s">
        <v>645</v>
      </c>
      <c r="W154" s="187" t="s">
        <v>642</v>
      </c>
      <c r="X154" s="187">
        <v>38.82</v>
      </c>
      <c r="Y154" s="187">
        <v>55.78</v>
      </c>
      <c r="Z154" s="187" t="s">
        <v>643</v>
      </c>
      <c r="AA154" s="187">
        <f t="shared" si="12"/>
        <v>55.78</v>
      </c>
      <c r="AB154" s="187" t="str">
        <f t="shared" si="13"/>
        <v>B</v>
      </c>
      <c r="AC154" s="187" t="str">
        <f t="shared" si="14"/>
        <v>Kevin Stevens</v>
      </c>
    </row>
    <row r="155" spans="1:29" ht="15" hidden="1">
      <c r="A155" s="187">
        <v>252</v>
      </c>
      <c r="C155" s="187" t="s">
        <v>652</v>
      </c>
      <c r="D155" s="187" t="s">
        <v>653</v>
      </c>
      <c r="G155" s="187" t="s">
        <v>654</v>
      </c>
      <c r="H155" s="187" t="s">
        <v>214</v>
      </c>
      <c r="I155" s="187">
        <v>68046</v>
      </c>
      <c r="J155" s="188"/>
      <c r="K155" s="187">
        <v>68</v>
      </c>
      <c r="L155" s="187" t="s">
        <v>72</v>
      </c>
      <c r="M155" s="187" t="s">
        <v>639</v>
      </c>
      <c r="O155" s="187" t="s">
        <v>292</v>
      </c>
      <c r="P155" s="187" t="s">
        <v>130</v>
      </c>
      <c r="R155" s="187" t="s">
        <v>167</v>
      </c>
      <c r="S155" s="187" t="s">
        <v>640</v>
      </c>
      <c r="T155" s="187">
        <v>56.23</v>
      </c>
      <c r="U155" s="187">
        <v>121.99</v>
      </c>
      <c r="V155" s="187" t="s">
        <v>641</v>
      </c>
      <c r="W155" s="187" t="s">
        <v>642</v>
      </c>
      <c r="X155" s="187">
        <v>57.82</v>
      </c>
      <c r="Y155" s="187">
        <v>132.02</v>
      </c>
      <c r="Z155" s="187" t="s">
        <v>641</v>
      </c>
      <c r="AA155" s="187">
        <f t="shared" si="12"/>
        <v>121.99</v>
      </c>
      <c r="AB155" s="187" t="str">
        <f t="shared" si="13"/>
        <v/>
      </c>
      <c r="AC155" s="187" t="str">
        <f t="shared" si="14"/>
        <v>Ben Novograd</v>
      </c>
    </row>
    <row r="156" spans="1:29" ht="15" hidden="1">
      <c r="A156" s="187">
        <v>253</v>
      </c>
      <c r="C156" s="187" t="s">
        <v>388</v>
      </c>
      <c r="D156" s="187" t="s">
        <v>241</v>
      </c>
      <c r="G156" s="187" t="s">
        <v>389</v>
      </c>
      <c r="H156" s="187" t="s">
        <v>390</v>
      </c>
      <c r="I156" s="187">
        <v>66468</v>
      </c>
      <c r="J156" s="188"/>
      <c r="K156" s="187">
        <v>60</v>
      </c>
      <c r="L156" s="187" t="s">
        <v>72</v>
      </c>
      <c r="M156" s="187" t="s">
        <v>646</v>
      </c>
      <c r="O156" s="187" t="s">
        <v>601</v>
      </c>
      <c r="P156" s="187" t="s">
        <v>156</v>
      </c>
      <c r="R156" s="187" t="s">
        <v>167</v>
      </c>
      <c r="S156" s="187" t="s">
        <v>640</v>
      </c>
      <c r="T156" s="187">
        <v>24.01</v>
      </c>
      <c r="U156" s="187">
        <v>67.55</v>
      </c>
      <c r="V156" s="187" t="s">
        <v>643</v>
      </c>
      <c r="W156" s="187" t="s">
        <v>642</v>
      </c>
      <c r="X156" s="187">
        <v>23.62</v>
      </c>
      <c r="Y156" s="187">
        <v>64.83</v>
      </c>
      <c r="Z156" s="187" t="s">
        <v>646</v>
      </c>
      <c r="AA156" s="187">
        <f t="shared" si="12"/>
        <v>64.83</v>
      </c>
      <c r="AB156" s="187" t="str">
        <f t="shared" si="13"/>
        <v>S</v>
      </c>
      <c r="AC156" s="187" t="str">
        <f t="shared" si="14"/>
        <v>Gary Engstorm</v>
      </c>
    </row>
  </sheetData>
  <autoFilter ref="A1:AC156">
    <filterColumn colId="14">
      <filters>
        <filter val="A-FAlt"/>
      </filters>
    </filterColumn>
  </autoFilter>
  <sortState ref="A2:AC156">
    <sortCondition sortBy="value" ref="A2:A156"/>
    <sortCondition sortBy="value" ref="P2:P156"/>
    <sortCondition sortBy="value" ref="Q2:Q156"/>
  </sortState>
  <pageMargins left="0.75" right="0.75" top="1" bottom="1" header="0.5" footer="0.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sheetPr codeName="Sheet04">
    <tabColor indexed="43"/>
  </sheetPr>
  <dimension ref="A1:Q58"/>
  <sheetViews>
    <sheetView workbookViewId="0" topLeftCell="A1">
      <pane ySplit="5" topLeftCell="A6" activePane="bottomLeft" state="frozen"/>
      <selection pane="topLeft" activeCell="A1" sqref="A1"/>
      <selection pane="bottomLeft" activeCell="J7" sqref="J7:J15"/>
    </sheetView>
  </sheetViews>
  <sheetFormatPr defaultColWidth="8.854285714285714" defaultRowHeight="12.75"/>
  <cols>
    <col min="1" max="1" width="7.142857142857143" customWidth="1"/>
    <col min="2" max="2" width="7.714285714285714" style="1" bestFit="1" customWidth="1"/>
    <col min="3" max="3" width="6.428571428571429" style="1" bestFit="1" customWidth="1"/>
    <col min="4" max="4" width="7.857142857142857" style="1" customWidth="1"/>
    <col min="5" max="5" width="8.714285714285714" style="1" customWidth="1"/>
    <col min="6" max="6" width="22.857142857142858" customWidth="1"/>
    <col min="7" max="8" width="3" customWidth="1"/>
    <col min="9" max="9" width="7.142857142857143" customWidth="1"/>
    <col min="10" max="10" width="6.714285714285714" customWidth="1"/>
    <col min="11" max="11" width="8" customWidth="1"/>
    <col min="12" max="12" width="8.714285714285714" customWidth="1"/>
    <col min="13" max="13" width="7.714285714285714" style="1" customWidth="1"/>
    <col min="14" max="14" width="15.428571428571429" customWidth="1"/>
  </cols>
  <sheetData>
    <row r="1" spans="1:8" ht="15.75">
      <c r="A1" s="121" t="s">
        <v>5</v>
      </c>
      <c r="B1" s="21"/>
      <c r="C1" s="21"/>
      <c r="D1" s="21"/>
      <c r="E1" s="21"/>
      <c r="F1" s="15"/>
      <c r="G1" s="15"/>
      <c r="H1" s="15"/>
    </row>
    <row r="2" spans="1:9" ht="3" customHeight="1">
      <c r="A2" s="15"/>
      <c r="B2" s="21"/>
      <c r="C2" s="21"/>
      <c r="D2" s="21"/>
      <c r="E2" s="21"/>
      <c r="F2" s="15"/>
      <c r="G2" s="15" t="s">
        <v>42</v>
      </c>
      <c r="H2" s="15"/>
      <c r="I2" t="s">
        <v>42</v>
      </c>
    </row>
    <row r="3" spans="1:9" ht="3" customHeight="1">
      <c r="A3" s="15"/>
      <c r="B3" s="21"/>
      <c r="C3" s="21"/>
      <c r="D3" s="21"/>
      <c r="E3" s="21"/>
      <c r="F3" s="15"/>
      <c r="G3" s="15"/>
      <c r="H3" s="15"/>
      <c r="I3" t="s">
        <v>42</v>
      </c>
    </row>
    <row r="4" spans="1:9" ht="3" customHeight="1">
      <c r="A4" s="15"/>
      <c r="B4" s="21"/>
      <c r="C4" s="21"/>
      <c r="D4" s="21"/>
      <c r="E4" s="21"/>
      <c r="F4" s="15"/>
      <c r="G4" s="21" t="s">
        <v>42</v>
      </c>
      <c r="H4" s="21"/>
      <c r="I4" s="1" t="s">
        <v>42</v>
      </c>
    </row>
    <row r="5" spans="1:11" ht="13.5" thickBot="1">
      <c r="A5" s="77" t="s">
        <v>65</v>
      </c>
      <c r="B5" s="78" t="s">
        <v>16</v>
      </c>
      <c r="C5" s="78" t="s">
        <v>17</v>
      </c>
      <c r="D5" s="78" t="s">
        <v>18</v>
      </c>
      <c r="E5" s="78" t="s">
        <v>33</v>
      </c>
      <c r="F5" s="77" t="s">
        <v>20</v>
      </c>
      <c r="G5" s="14"/>
      <c r="H5" s="14"/>
      <c r="I5" s="14" t="s">
        <v>19</v>
      </c>
      <c r="J5" s="14" t="s">
        <v>106</v>
      </c>
      <c r="K5" s="14"/>
    </row>
    <row r="6" spans="5:5" ht="3.2" customHeight="1" thickTop="1">
      <c r="E6" s="116"/>
    </row>
    <row r="7" spans="1:13" ht="15" customHeight="1">
      <c r="A7" s="125">
        <v>1</v>
      </c>
      <c r="B7" s="42"/>
      <c r="C7" s="42"/>
      <c r="D7" s="124"/>
      <c r="E7" s="135"/>
      <c r="F7" s="43"/>
      <c r="G7" s="17"/>
      <c r="H7" s="17"/>
      <c r="I7" s="106" t="s">
        <v>156</v>
      </c>
      <c r="J7" s="4">
        <v>50</v>
      </c>
      <c r="L7" s="1"/>
      <c r="M7"/>
    </row>
    <row r="8" spans="1:13" ht="15" customHeight="1">
      <c r="A8" s="125">
        <v>1</v>
      </c>
      <c r="B8" s="42"/>
      <c r="C8" s="42"/>
      <c r="D8" s="124"/>
      <c r="E8" s="135"/>
      <c r="F8" s="43"/>
      <c r="G8" s="18"/>
      <c r="H8" s="18"/>
      <c r="I8" s="106" t="s">
        <v>130</v>
      </c>
      <c r="J8" s="4">
        <v>30</v>
      </c>
      <c r="L8" s="1"/>
      <c r="M8"/>
    </row>
    <row r="9" spans="1:13" ht="15" customHeight="1">
      <c r="A9" s="125">
        <v>1</v>
      </c>
      <c r="B9" s="42"/>
      <c r="C9" s="42"/>
      <c r="D9" s="124"/>
      <c r="E9" s="43"/>
      <c r="F9" s="43"/>
      <c r="G9" s="18"/>
      <c r="H9" s="18"/>
      <c r="I9" s="106" t="s">
        <v>157</v>
      </c>
      <c r="J9" s="4">
        <v>15</v>
      </c>
      <c r="L9" s="1"/>
      <c r="M9"/>
    </row>
    <row r="10" spans="1:17" ht="15" customHeight="1">
      <c r="A10" s="125">
        <v>1</v>
      </c>
      <c r="B10" s="42"/>
      <c r="C10" s="42"/>
      <c r="D10" s="124"/>
      <c r="E10" s="43"/>
      <c r="F10" s="43"/>
      <c r="G10" s="17"/>
      <c r="H10" s="17"/>
      <c r="I10" s="106" t="s">
        <v>158</v>
      </c>
      <c r="J10" s="4">
        <v>0</v>
      </c>
      <c r="L10" s="1"/>
      <c r="M10" s="117"/>
      <c r="P10" s="120"/>
      <c r="Q10" s="120"/>
    </row>
    <row r="11" spans="1:17" ht="15" customHeight="1">
      <c r="A11" s="125">
        <v>1</v>
      </c>
      <c r="B11" s="42"/>
      <c r="C11" s="42"/>
      <c r="D11" s="124"/>
      <c r="E11" s="135"/>
      <c r="F11" s="43"/>
      <c r="G11" s="17"/>
      <c r="H11" s="17"/>
      <c r="I11" s="106" t="s">
        <v>154</v>
      </c>
      <c r="J11" s="4">
        <v>10</v>
      </c>
      <c r="L11" s="1"/>
      <c r="M11" s="117"/>
      <c r="P11" s="120"/>
      <c r="Q11" s="120"/>
    </row>
    <row r="12" spans="1:13" ht="15" customHeight="1">
      <c r="A12" s="125">
        <v>1</v>
      </c>
      <c r="B12" s="42"/>
      <c r="C12" s="42"/>
      <c r="D12" s="124"/>
      <c r="E12" s="43"/>
      <c r="F12" s="43"/>
      <c r="G12" s="17"/>
      <c r="H12" s="17"/>
      <c r="I12" s="106" t="s">
        <v>159</v>
      </c>
      <c r="J12" s="4">
        <v>5</v>
      </c>
      <c r="L12" s="1"/>
      <c r="M12" s="118"/>
    </row>
    <row r="13" spans="1:17" ht="15" customHeight="1">
      <c r="A13" s="125">
        <v>1</v>
      </c>
      <c r="B13" s="42"/>
      <c r="C13" s="42"/>
      <c r="D13" s="124"/>
      <c r="E13" s="43"/>
      <c r="F13" s="43"/>
      <c r="G13" s="17"/>
      <c r="H13" s="17"/>
      <c r="I13" s="106" t="s">
        <v>160</v>
      </c>
      <c r="J13" s="4">
        <v>50</v>
      </c>
      <c r="L13" s="1"/>
      <c r="M13" s="118"/>
      <c r="P13" s="119"/>
      <c r="Q13" s="120"/>
    </row>
    <row r="14" spans="1:17" ht="15" customHeight="1">
      <c r="A14" s="125">
        <v>1</v>
      </c>
      <c r="B14" s="42"/>
      <c r="C14" s="42"/>
      <c r="D14" s="124"/>
      <c r="E14" s="135"/>
      <c r="F14" s="43"/>
      <c r="I14" s="106" t="s">
        <v>161</v>
      </c>
      <c r="J14" s="4">
        <v>0</v>
      </c>
      <c r="M14" s="118"/>
      <c r="P14" s="120"/>
      <c r="Q14" s="120"/>
    </row>
    <row r="15" spans="1:13" ht="15" customHeight="1">
      <c r="A15" s="125">
        <v>1</v>
      </c>
      <c r="B15" s="42"/>
      <c r="C15" s="42"/>
      <c r="D15" s="124"/>
      <c r="E15" s="43"/>
      <c r="F15" s="43"/>
      <c r="I15" s="106" t="s">
        <v>162</v>
      </c>
      <c r="J15" s="4">
        <v>0</v>
      </c>
      <c r="M15" s="118"/>
    </row>
    <row r="16" spans="1:17" ht="15" customHeight="1">
      <c r="A16" s="125">
        <v>1</v>
      </c>
      <c r="B16" s="42"/>
      <c r="C16" s="42"/>
      <c r="D16" s="124"/>
      <c r="E16" s="43"/>
      <c r="F16" s="43"/>
      <c r="M16" s="118"/>
      <c r="P16" s="119"/>
      <c r="Q16" s="120"/>
    </row>
    <row r="17" spans="1:17" ht="15" customHeight="1">
      <c r="A17" s="125">
        <v>1</v>
      </c>
      <c r="B17" s="42"/>
      <c r="C17" s="42"/>
      <c r="D17" s="124"/>
      <c r="E17" s="135"/>
      <c r="F17" s="43"/>
      <c r="M17" s="118"/>
      <c r="P17" s="120"/>
      <c r="Q17" s="120"/>
    </row>
    <row r="18" spans="1:13" ht="15" customHeight="1">
      <c r="A18" s="125">
        <v>1</v>
      </c>
      <c r="B18" s="42"/>
      <c r="C18" s="42"/>
      <c r="D18" s="124"/>
      <c r="E18" s="43"/>
      <c r="F18" s="43"/>
      <c r="M18" s="118"/>
    </row>
    <row r="19" spans="1:17" ht="15" customHeight="1">
      <c r="A19" s="125">
        <v>1</v>
      </c>
      <c r="B19" s="42"/>
      <c r="C19" s="42"/>
      <c r="D19" s="124"/>
      <c r="E19" s="43"/>
      <c r="F19" s="43"/>
      <c r="M19" s="118"/>
      <c r="P19" s="120"/>
      <c r="Q19" s="120"/>
    </row>
    <row r="20" spans="1:17" ht="15" customHeight="1">
      <c r="A20" s="125">
        <v>1</v>
      </c>
      <c r="B20" s="42"/>
      <c r="C20" s="42"/>
      <c r="D20" s="124"/>
      <c r="E20" s="135"/>
      <c r="F20" s="43"/>
      <c r="M20" s="118"/>
      <c r="P20" s="120"/>
      <c r="Q20" s="120"/>
    </row>
    <row r="21" spans="1:16" ht="15" customHeight="1">
      <c r="A21" s="125">
        <v>1</v>
      </c>
      <c r="B21" s="42"/>
      <c r="C21" s="42"/>
      <c r="D21" s="124"/>
      <c r="E21" s="43"/>
      <c r="F21" s="43"/>
      <c r="G21" s="17"/>
      <c r="H21" s="17"/>
      <c r="I21" s="17"/>
      <c r="J21" s="17"/>
      <c r="K21" s="17"/>
      <c r="L21" s="1"/>
      <c r="M21"/>
      <c r="P21" s="120"/>
    </row>
    <row r="22" spans="1:17" ht="15" customHeight="1">
      <c r="A22" s="125">
        <v>1</v>
      </c>
      <c r="B22" s="42"/>
      <c r="C22" s="42"/>
      <c r="D22" s="124"/>
      <c r="E22" s="135"/>
      <c r="F22" s="43"/>
      <c r="G22" s="17"/>
      <c r="H22" s="17"/>
      <c r="I22" s="17"/>
      <c r="J22" s="17"/>
      <c r="K22" s="17"/>
      <c r="L22" s="1"/>
      <c r="M22"/>
      <c r="P22" s="120"/>
      <c r="Q22" s="120"/>
    </row>
    <row r="23" spans="1:17" ht="15" customHeight="1">
      <c r="A23" s="125">
        <v>1</v>
      </c>
      <c r="B23" s="42"/>
      <c r="C23" s="42"/>
      <c r="D23" s="124"/>
      <c r="E23" s="135"/>
      <c r="F23" s="43"/>
      <c r="G23" s="17"/>
      <c r="H23" s="17"/>
      <c r="I23" s="17"/>
      <c r="J23" s="17"/>
      <c r="K23" s="17"/>
      <c r="L23" s="1"/>
      <c r="M23"/>
      <c r="P23" s="120"/>
      <c r="Q23" s="120"/>
    </row>
    <row r="24" spans="1:13" ht="15" customHeight="1">
      <c r="A24" s="125">
        <v>1</v>
      </c>
      <c r="B24" s="42"/>
      <c r="C24" s="42"/>
      <c r="D24" s="124"/>
      <c r="E24" s="43"/>
      <c r="F24" s="43"/>
      <c r="G24" s="17"/>
      <c r="H24" s="17"/>
      <c r="I24" s="17"/>
      <c r="J24" s="17"/>
      <c r="K24" s="17"/>
      <c r="L24" s="1"/>
      <c r="M24"/>
    </row>
    <row r="25" spans="1:13" ht="15" customHeight="1">
      <c r="A25" s="125">
        <v>1</v>
      </c>
      <c r="B25" s="42"/>
      <c r="C25" s="42"/>
      <c r="D25" s="124"/>
      <c r="E25" s="135"/>
      <c r="F25" s="43"/>
      <c r="G25" s="18"/>
      <c r="H25" s="18"/>
      <c r="I25" s="17"/>
      <c r="J25" s="17"/>
      <c r="K25" s="17"/>
      <c r="L25" s="1"/>
      <c r="M25"/>
    </row>
    <row r="26" spans="1:13" ht="15" customHeight="1">
      <c r="A26" s="125">
        <v>1</v>
      </c>
      <c r="B26" s="42"/>
      <c r="C26" s="42"/>
      <c r="D26" s="124"/>
      <c r="E26" s="135"/>
      <c r="F26" s="43"/>
      <c r="G26" s="17"/>
      <c r="H26" s="17"/>
      <c r="I26" s="17"/>
      <c r="J26" s="17"/>
      <c r="K26" s="17"/>
      <c r="L26" s="1"/>
      <c r="M26"/>
    </row>
    <row r="27" spans="1:13" ht="15" customHeight="1">
      <c r="A27" s="125">
        <v>1</v>
      </c>
      <c r="B27" s="42"/>
      <c r="C27" s="42"/>
      <c r="D27" s="124"/>
      <c r="E27" s="43"/>
      <c r="F27" s="43"/>
      <c r="G27" s="18"/>
      <c r="H27" s="18"/>
      <c r="I27" s="17"/>
      <c r="J27" s="17"/>
      <c r="K27" s="17"/>
      <c r="L27" s="1"/>
      <c r="M27"/>
    </row>
    <row r="28" spans="1:13" ht="15" customHeight="1">
      <c r="A28" s="125">
        <v>1</v>
      </c>
      <c r="B28" s="42"/>
      <c r="C28" s="42"/>
      <c r="D28" s="124"/>
      <c r="E28" s="135"/>
      <c r="F28" s="43"/>
      <c r="G28" s="18"/>
      <c r="H28" s="18"/>
      <c r="I28" s="17"/>
      <c r="J28" s="17"/>
      <c r="K28" s="17"/>
      <c r="L28" s="1"/>
      <c r="M28"/>
    </row>
    <row r="29" spans="1:13" ht="15" customHeight="1">
      <c r="A29" s="125">
        <v>1</v>
      </c>
      <c r="B29" s="42"/>
      <c r="C29" s="42"/>
      <c r="D29" s="124"/>
      <c r="E29" s="135"/>
      <c r="F29" s="43"/>
      <c r="G29" s="17"/>
      <c r="H29" s="17"/>
      <c r="I29" s="17"/>
      <c r="J29" s="17"/>
      <c r="K29" s="17"/>
      <c r="L29" s="1"/>
      <c r="M29"/>
    </row>
    <row r="30" spans="1:13" ht="15" customHeight="1">
      <c r="A30" s="125">
        <v>1</v>
      </c>
      <c r="B30" s="42"/>
      <c r="C30" s="42"/>
      <c r="D30" s="124"/>
      <c r="E30" s="135"/>
      <c r="F30" s="43"/>
      <c r="G30" s="17"/>
      <c r="H30" s="17"/>
      <c r="I30" s="17"/>
      <c r="J30" s="17"/>
      <c r="K30" s="17"/>
      <c r="L30" s="1"/>
      <c r="M30"/>
    </row>
    <row r="31" spans="1:13" ht="15" customHeight="1">
      <c r="A31" s="125">
        <v>1</v>
      </c>
      <c r="B31" s="42"/>
      <c r="C31" s="42"/>
      <c r="D31" s="124"/>
      <c r="E31" s="135"/>
      <c r="F31" s="43"/>
      <c r="G31" s="17"/>
      <c r="H31" s="17"/>
      <c r="I31" s="17"/>
      <c r="J31" s="17"/>
      <c r="K31" s="17"/>
      <c r="L31" s="1"/>
      <c r="M31"/>
    </row>
    <row r="32" spans="1:13" ht="15" customHeight="1">
      <c r="A32" s="125">
        <v>1</v>
      </c>
      <c r="B32" s="42"/>
      <c r="C32" s="42"/>
      <c r="D32" s="124"/>
      <c r="E32" s="135"/>
      <c r="F32" s="43"/>
      <c r="G32" s="17"/>
      <c r="H32" s="17"/>
      <c r="I32" s="17"/>
      <c r="J32" s="17"/>
      <c r="K32" s="17"/>
      <c r="L32" s="1"/>
      <c r="M32"/>
    </row>
    <row r="33" spans="1:13" ht="15" customHeight="1">
      <c r="A33" s="125">
        <v>1</v>
      </c>
      <c r="B33" s="42"/>
      <c r="C33" s="42"/>
      <c r="D33" s="124"/>
      <c r="E33" s="43"/>
      <c r="F33" s="43"/>
      <c r="G33" s="17"/>
      <c r="H33" s="17"/>
      <c r="I33" s="17"/>
      <c r="J33" s="17"/>
      <c r="K33" s="17"/>
      <c r="L33" s="1"/>
      <c r="M33"/>
    </row>
    <row r="34" spans="1:13" ht="15" customHeight="1">
      <c r="A34" s="125">
        <v>1</v>
      </c>
      <c r="B34" s="42"/>
      <c r="C34" s="42"/>
      <c r="D34" s="124"/>
      <c r="E34" s="43"/>
      <c r="F34" s="43"/>
      <c r="G34" s="18"/>
      <c r="H34" s="18"/>
      <c r="I34" s="17"/>
      <c r="J34" s="17"/>
      <c r="K34" s="17"/>
      <c r="L34" s="1"/>
      <c r="M34"/>
    </row>
    <row r="35" spans="1:13" ht="15" customHeight="1">
      <c r="A35" s="125">
        <v>1</v>
      </c>
      <c r="B35" s="42"/>
      <c r="C35" s="42"/>
      <c r="D35" s="124"/>
      <c r="E35" s="136"/>
      <c r="F35" s="43"/>
      <c r="G35" s="17"/>
      <c r="H35" s="17"/>
      <c r="I35" s="17"/>
      <c r="J35" s="17"/>
      <c r="K35" s="17"/>
      <c r="L35" s="1"/>
      <c r="M35"/>
    </row>
    <row r="36" spans="1:13" ht="15" customHeight="1">
      <c r="A36" s="125">
        <v>1</v>
      </c>
      <c r="B36" s="42"/>
      <c r="C36" s="42"/>
      <c r="D36" s="124"/>
      <c r="E36" s="43"/>
      <c r="F36" s="43"/>
      <c r="G36" s="17"/>
      <c r="H36" s="17"/>
      <c r="I36" s="17"/>
      <c r="J36" s="17"/>
      <c r="K36" s="17"/>
      <c r="L36" s="1"/>
      <c r="M36"/>
    </row>
    <row r="37" spans="1:13" ht="15" customHeight="1">
      <c r="A37" s="125">
        <v>1</v>
      </c>
      <c r="B37" s="42"/>
      <c r="C37" s="42"/>
      <c r="D37" s="124"/>
      <c r="E37" s="43"/>
      <c r="F37" s="43"/>
      <c r="G37" s="17"/>
      <c r="H37" s="17"/>
      <c r="I37" s="17"/>
      <c r="J37" s="17"/>
      <c r="K37" s="17"/>
      <c r="L37" s="1"/>
      <c r="M37"/>
    </row>
    <row r="38" spans="1:13" ht="15" customHeight="1">
      <c r="A38" s="125">
        <v>1</v>
      </c>
      <c r="B38" s="42"/>
      <c r="C38" s="42"/>
      <c r="D38" s="124"/>
      <c r="E38" s="136"/>
      <c r="F38" s="43"/>
      <c r="G38" s="17"/>
      <c r="H38" s="17"/>
      <c r="I38" s="17"/>
      <c r="J38" s="17"/>
      <c r="K38" s="17"/>
      <c r="L38" s="1"/>
      <c r="M38"/>
    </row>
    <row r="39" spans="1:13" ht="15" customHeight="1">
      <c r="A39" s="125">
        <v>1</v>
      </c>
      <c r="B39" s="42"/>
      <c r="C39" s="42"/>
      <c r="D39" s="124"/>
      <c r="E39" s="136"/>
      <c r="F39" s="43"/>
      <c r="G39" s="17"/>
      <c r="H39" s="17"/>
      <c r="I39" s="17"/>
      <c r="J39" s="17"/>
      <c r="K39" s="17"/>
      <c r="L39" s="1"/>
      <c r="M39"/>
    </row>
    <row r="40" spans="1:13" ht="15" customHeight="1">
      <c r="A40" s="42"/>
      <c r="B40" s="42"/>
      <c r="C40" s="42"/>
      <c r="D40" s="107"/>
      <c r="E40" s="52"/>
      <c r="F40" s="43"/>
      <c r="G40" s="17"/>
      <c r="H40" s="17"/>
      <c r="I40" s="17"/>
      <c r="J40" s="17"/>
      <c r="K40" s="17"/>
      <c r="L40" s="1"/>
      <c r="M40"/>
    </row>
    <row r="41" spans="1:13" ht="15" customHeight="1">
      <c r="A41" s="42"/>
      <c r="B41" s="42"/>
      <c r="C41" s="42"/>
      <c r="D41" s="107"/>
      <c r="E41" s="52"/>
      <c r="F41" s="43"/>
      <c r="G41" s="17"/>
      <c r="H41" s="17"/>
      <c r="I41" s="17"/>
      <c r="J41" s="17"/>
      <c r="K41" s="17"/>
      <c r="L41" s="1"/>
      <c r="M41"/>
    </row>
    <row r="42" spans="1:13" ht="15" customHeight="1">
      <c r="A42" s="42"/>
      <c r="B42" s="42"/>
      <c r="C42" s="42"/>
      <c r="D42" s="107"/>
      <c r="E42" s="52"/>
      <c r="F42" s="43"/>
      <c r="G42" s="17"/>
      <c r="H42" s="17"/>
      <c r="I42" s="17"/>
      <c r="J42" s="17"/>
      <c r="K42" s="17"/>
      <c r="L42" s="1"/>
      <c r="M42"/>
    </row>
    <row r="43" spans="1:13" ht="15" customHeight="1">
      <c r="A43" s="42"/>
      <c r="B43" s="42"/>
      <c r="C43" s="42"/>
      <c r="D43" s="107"/>
      <c r="E43" s="52"/>
      <c r="F43" s="43"/>
      <c r="G43" s="17"/>
      <c r="H43" s="17"/>
      <c r="I43" s="17"/>
      <c r="J43" s="17"/>
      <c r="K43" s="17"/>
      <c r="L43" s="1"/>
      <c r="M43"/>
    </row>
    <row r="44" spans="1:13" ht="15" customHeight="1">
      <c r="A44" s="42"/>
      <c r="B44" s="42"/>
      <c r="C44" s="42"/>
      <c r="D44" s="107"/>
      <c r="E44" s="52"/>
      <c r="F44" s="53"/>
      <c r="G44" s="18"/>
      <c r="H44" s="18"/>
      <c r="I44" s="17"/>
      <c r="J44" s="17"/>
      <c r="K44" s="17"/>
      <c r="L44" s="1"/>
      <c r="M44"/>
    </row>
    <row r="45" spans="1:13" ht="15" customHeight="1">
      <c r="A45" s="42"/>
      <c r="B45" s="42"/>
      <c r="C45" s="42"/>
      <c r="D45" s="107"/>
      <c r="E45" s="52"/>
      <c r="F45" s="43"/>
      <c r="G45" s="17"/>
      <c r="H45" s="17"/>
      <c r="I45" s="17"/>
      <c r="J45" s="17"/>
      <c r="K45" s="17"/>
      <c r="L45" s="1"/>
      <c r="M45"/>
    </row>
    <row r="46" spans="1:13" ht="15" customHeight="1">
      <c r="A46" s="42"/>
      <c r="B46" s="42"/>
      <c r="C46" s="42"/>
      <c r="D46" s="107"/>
      <c r="E46" s="52"/>
      <c r="F46" s="43"/>
      <c r="G46" s="17"/>
      <c r="H46" s="17"/>
      <c r="I46" s="17"/>
      <c r="J46" s="17"/>
      <c r="K46" s="17"/>
      <c r="L46" s="1"/>
      <c r="M46"/>
    </row>
    <row r="47" spans="1:13" ht="15" customHeight="1">
      <c r="A47" s="42"/>
      <c r="B47" s="42"/>
      <c r="C47" s="42"/>
      <c r="D47" s="42"/>
      <c r="E47" s="42"/>
      <c r="F47" s="43"/>
      <c r="G47" s="17"/>
      <c r="H47" s="17"/>
      <c r="I47" s="17"/>
      <c r="J47" s="17"/>
      <c r="K47" s="17"/>
      <c r="L47" s="1"/>
      <c r="M47"/>
    </row>
    <row r="48" spans="1:13" ht="15" customHeight="1">
      <c r="A48" s="43"/>
      <c r="B48" s="42"/>
      <c r="C48" s="42"/>
      <c r="D48" s="42"/>
      <c r="E48" s="43"/>
      <c r="F48" s="115"/>
      <c r="G48" s="18"/>
      <c r="H48" s="18"/>
      <c r="I48" s="17"/>
      <c r="J48" s="17"/>
      <c r="K48" s="17"/>
      <c r="L48" s="1"/>
      <c r="M48"/>
    </row>
    <row r="49" spans="1:12" ht="15" customHeight="1">
      <c r="A49" s="43"/>
      <c r="B49" s="42"/>
      <c r="C49" s="42"/>
      <c r="D49" s="42"/>
      <c r="E49" s="42"/>
      <c r="F49" s="43"/>
      <c r="G49" s="18"/>
      <c r="H49" s="18"/>
      <c r="I49" s="17"/>
      <c r="J49" s="17"/>
      <c r="K49" s="17"/>
      <c r="L49" s="17"/>
    </row>
    <row r="50" spans="1:12" ht="15" customHeight="1">
      <c r="A50" s="43"/>
      <c r="B50" s="42"/>
      <c r="C50" s="42"/>
      <c r="D50" s="42"/>
      <c r="E50" s="42"/>
      <c r="F50" s="43"/>
      <c r="G50" s="18"/>
      <c r="H50" s="18"/>
      <c r="I50" s="17"/>
      <c r="J50" s="17"/>
      <c r="K50" s="17"/>
      <c r="L50" s="17"/>
    </row>
    <row r="51" spans="7:12" ht="15" customHeight="1">
      <c r="G51" s="18"/>
      <c r="H51" s="18"/>
      <c r="I51" s="17"/>
      <c r="J51" s="17"/>
      <c r="K51" s="17"/>
      <c r="L51" s="17"/>
    </row>
    <row r="52" spans="7:12" ht="15" customHeight="1">
      <c r="G52" s="17"/>
      <c r="H52" s="17"/>
      <c r="I52" s="17"/>
      <c r="J52" s="17"/>
      <c r="K52" s="17"/>
      <c r="L52" s="17"/>
    </row>
    <row r="53" spans="7:12" ht="12.75">
      <c r="G53" s="17"/>
      <c r="H53" s="17"/>
      <c r="I53" s="18"/>
      <c r="J53" s="17"/>
      <c r="K53" s="17"/>
      <c r="L53" s="17"/>
    </row>
    <row r="54" spans="7:12" ht="12.75">
      <c r="G54" s="17"/>
      <c r="H54" s="17"/>
      <c r="I54" s="18"/>
      <c r="J54" s="17"/>
      <c r="K54" s="17"/>
      <c r="L54" s="17"/>
    </row>
    <row r="55" spans="7:12" ht="12.75">
      <c r="G55" s="17"/>
      <c r="H55" s="17"/>
      <c r="I55" s="18"/>
      <c r="J55" s="17"/>
      <c r="K55" s="17"/>
      <c r="L55" s="17"/>
    </row>
    <row r="56" spans="7:12" ht="12.75">
      <c r="G56" s="17"/>
      <c r="H56" s="17"/>
      <c r="I56" s="17"/>
      <c r="J56" s="17"/>
      <c r="K56" s="17"/>
      <c r="L56" s="17"/>
    </row>
    <row r="57" spans="7:12" ht="12.75">
      <c r="G57" s="17"/>
      <c r="H57" s="17"/>
      <c r="I57" s="17"/>
      <c r="J57" s="17"/>
      <c r="K57" s="17"/>
      <c r="L57" s="17"/>
    </row>
    <row r="58" spans="7:12" ht="12.75">
      <c r="G58" s="20"/>
      <c r="H58" s="20"/>
      <c r="I58" s="17"/>
      <c r="J58" s="17"/>
      <c r="K58" s="17"/>
      <c r="L58" s="17"/>
    </row>
  </sheetData>
  <printOptions horizontalCentered="1"/>
  <pageMargins left="0.75" right="0.75" top="0.7" bottom="0.5" header="0.3" footer="0.5"/>
  <pageSetup blackAndWhite="1" horizontalDpi="300" verticalDpi="300" orientation="portrait" paperSize="1" r:id="rId1"/>
  <headerFooter alignWithMargins="0">
    <oddHeader>&amp;CSteamboat</oddHeader>
    <oddFooter>&amp;L2024&amp;RFlatland Ski Association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sheetPr codeName="Sheet06">
    <tabColor indexed="43"/>
    <pageSetUpPr fitToPage="1"/>
  </sheetPr>
  <dimension ref="A1:S42"/>
  <sheetViews>
    <sheetView workbookViewId="0" topLeftCell="A1">
      <pane ySplit="3" topLeftCell="A4" activePane="bottomLeft" state="frozen"/>
      <selection pane="topLeft" activeCell="A1" sqref="A1"/>
      <selection pane="bottomLeft" activeCell="B5" sqref="B5:B36"/>
    </sheetView>
  </sheetViews>
  <sheetFormatPr defaultColWidth="8.854285714285714" defaultRowHeight="12.75"/>
  <cols>
    <col min="1" max="2" width="7.428571428571429" customWidth="1"/>
    <col min="3" max="3" width="18.857142857142858" style="19" bestFit="1" customWidth="1"/>
    <col min="4" max="5" width="7.428571428571429" customWidth="1"/>
    <col min="6" max="6" width="9" customWidth="1"/>
    <col min="7" max="7" width="11.285714285714286" customWidth="1"/>
    <col min="8" max="8" width="3.4285714285714284" customWidth="1"/>
    <col min="9" max="9" width="7.714285714285714" customWidth="1"/>
    <col min="10" max="11" width="5.428571428571429" customWidth="1"/>
    <col min="12" max="12" width="3.4285714285714284" customWidth="1"/>
    <col min="13" max="13" width="6.428571428571429" customWidth="1"/>
    <col min="14" max="14" width="6.285714285714286" customWidth="1"/>
    <col min="15" max="19" width="8.714285714285714" customWidth="1"/>
    <col min="20" max="20" width="17.428571428571427" customWidth="1"/>
  </cols>
  <sheetData>
    <row r="1" spans="1:5" ht="12.75">
      <c r="A1" s="38" t="s">
        <v>94</v>
      </c>
      <c r="B1" s="1"/>
      <c r="D1" s="1"/>
      <c r="E1" s="1"/>
    </row>
    <row r="2" spans="1:5" ht="3" customHeight="1">
      <c r="A2" s="1"/>
      <c r="B2" s="1"/>
      <c r="D2" s="1"/>
      <c r="E2" s="1"/>
    </row>
    <row r="3" spans="1:14" ht="12.75">
      <c r="A3" s="14" t="s">
        <v>6</v>
      </c>
      <c r="B3" s="14" t="s">
        <v>33</v>
      </c>
      <c r="C3" s="38" t="s">
        <v>40</v>
      </c>
      <c r="D3" s="14" t="s">
        <v>19</v>
      </c>
      <c r="E3" s="14" t="s">
        <v>53</v>
      </c>
      <c r="F3" s="14" t="s">
        <v>54</v>
      </c>
      <c r="G3" s="14" t="s">
        <v>55</v>
      </c>
      <c r="I3" s="14" t="s">
        <v>25</v>
      </c>
      <c r="J3" s="14" t="s">
        <v>70</v>
      </c>
      <c r="K3" s="14" t="s">
        <v>71</v>
      </c>
      <c r="M3" s="219" t="s">
        <v>59</v>
      </c>
      <c r="N3" s="219"/>
    </row>
    <row r="4" spans="1:14" ht="3" customHeight="1" thickBot="1">
      <c r="A4" s="48"/>
      <c r="B4" s="48"/>
      <c r="C4" s="137"/>
      <c r="D4" s="48"/>
      <c r="E4" s="48"/>
      <c r="F4" s="49"/>
      <c r="G4" s="49"/>
      <c r="J4" s="8"/>
      <c r="K4" s="8"/>
      <c r="M4" s="8" t="s">
        <v>52</v>
      </c>
      <c r="N4" s="8" t="s">
        <v>37</v>
      </c>
    </row>
    <row r="5" spans="1:16" ht="15" customHeight="1">
      <c r="A5" s="148">
        <v>1</v>
      </c>
      <c r="B5" s="148" t="s">
        <v>156</v>
      </c>
      <c r="C5" s="159" t="s">
        <v>796</v>
      </c>
      <c r="D5" s="148">
        <v>1</v>
      </c>
      <c r="E5" s="148">
        <v>1</v>
      </c>
      <c r="F5" s="154"/>
      <c r="G5" s="149">
        <v>0.0014143518518518518</v>
      </c>
      <c r="H5" s="191">
        <v>2</v>
      </c>
      <c r="I5" s="106" t="s">
        <v>156</v>
      </c>
      <c r="J5" s="4">
        <v>2</v>
      </c>
      <c r="K5" s="4">
        <v>360</v>
      </c>
      <c r="M5" s="4">
        <v>400</v>
      </c>
      <c r="N5">
        <v>1</v>
      </c>
      <c r="P5" s="4"/>
    </row>
    <row r="6" spans="1:16" ht="15" customHeight="1">
      <c r="A6" s="150">
        <v>1</v>
      </c>
      <c r="B6" s="148" t="s">
        <v>156</v>
      </c>
      <c r="C6" s="160" t="s">
        <v>809</v>
      </c>
      <c r="D6" s="150">
        <v>1</v>
      </c>
      <c r="E6" s="150">
        <v>2</v>
      </c>
      <c r="F6" s="155"/>
      <c r="G6" s="149"/>
      <c r="H6" s="191"/>
      <c r="I6" s="106" t="s">
        <v>130</v>
      </c>
      <c r="J6" s="4">
        <v>5</v>
      </c>
      <c r="K6" s="4">
        <v>263</v>
      </c>
      <c r="M6" s="4">
        <v>360</v>
      </c>
      <c r="N6">
        <v>2</v>
      </c>
      <c r="P6" s="4"/>
    </row>
    <row r="7" spans="1:16" ht="15" customHeight="1">
      <c r="A7" s="150">
        <v>1</v>
      </c>
      <c r="B7" s="148" t="s">
        <v>156</v>
      </c>
      <c r="C7" s="160" t="s">
        <v>143</v>
      </c>
      <c r="D7" s="150">
        <v>1</v>
      </c>
      <c r="E7" s="150">
        <v>3</v>
      </c>
      <c r="F7" s="155"/>
      <c r="G7" s="149"/>
      <c r="H7" s="191"/>
      <c r="I7" s="106" t="s">
        <v>157</v>
      </c>
      <c r="J7" s="4"/>
      <c r="K7" s="4">
        <v>0</v>
      </c>
      <c r="M7" s="4">
        <v>324</v>
      </c>
      <c r="N7">
        <v>3</v>
      </c>
      <c r="P7" s="4"/>
    </row>
    <row r="8" spans="1:16" ht="15" customHeight="1" thickBot="1">
      <c r="A8" s="152">
        <v>1</v>
      </c>
      <c r="B8" s="148" t="s">
        <v>156</v>
      </c>
      <c r="C8" s="161" t="s">
        <v>802</v>
      </c>
      <c r="D8" s="152">
        <v>1</v>
      </c>
      <c r="E8" s="152">
        <v>4</v>
      </c>
      <c r="F8" s="156"/>
      <c r="G8" s="149"/>
      <c r="H8" s="192"/>
      <c r="I8" s="106" t="s">
        <v>158</v>
      </c>
      <c r="J8" s="4"/>
      <c r="K8" s="4">
        <v>0</v>
      </c>
      <c r="M8" s="4">
        <v>292</v>
      </c>
      <c r="N8">
        <v>4</v>
      </c>
      <c r="P8" s="4"/>
    </row>
    <row r="9" spans="1:16" ht="15" customHeight="1">
      <c r="A9" s="148">
        <v>1</v>
      </c>
      <c r="B9" s="148" t="s">
        <v>130</v>
      </c>
      <c r="C9" s="159" t="s">
        <v>810</v>
      </c>
      <c r="D9" s="148">
        <v>1</v>
      </c>
      <c r="E9" s="148">
        <v>1</v>
      </c>
      <c r="F9" s="149"/>
      <c r="G9" s="149">
        <v>0.0019328703703703704</v>
      </c>
      <c r="H9" s="191">
        <v>5</v>
      </c>
      <c r="I9" s="106" t="s">
        <v>154</v>
      </c>
      <c r="J9" s="4">
        <v>3</v>
      </c>
      <c r="K9" s="4">
        <v>324</v>
      </c>
      <c r="M9" s="4">
        <v>263</v>
      </c>
      <c r="N9">
        <v>5</v>
      </c>
      <c r="P9" s="4"/>
    </row>
    <row r="10" spans="1:16" ht="15" customHeight="1">
      <c r="A10" s="150">
        <v>1</v>
      </c>
      <c r="B10" s="148" t="s">
        <v>130</v>
      </c>
      <c r="C10" s="160" t="s">
        <v>135</v>
      </c>
      <c r="D10" s="150">
        <v>1</v>
      </c>
      <c r="E10" s="150">
        <v>2</v>
      </c>
      <c r="F10" s="151"/>
      <c r="G10" s="149"/>
      <c r="H10" s="191"/>
      <c r="I10" s="106" t="s">
        <v>159</v>
      </c>
      <c r="J10" s="4">
        <v>4</v>
      </c>
      <c r="K10" s="4">
        <v>292</v>
      </c>
      <c r="M10" s="4">
        <v>237</v>
      </c>
      <c r="N10">
        <v>6</v>
      </c>
      <c r="P10" s="4"/>
    </row>
    <row r="11" spans="1:16" ht="15" customHeight="1">
      <c r="A11" s="150">
        <v>1</v>
      </c>
      <c r="B11" s="148" t="s">
        <v>130</v>
      </c>
      <c r="C11" s="160" t="s">
        <v>825</v>
      </c>
      <c r="D11" s="150">
        <v>1</v>
      </c>
      <c r="E11" s="150">
        <v>3</v>
      </c>
      <c r="F11" s="151"/>
      <c r="G11" s="149"/>
      <c r="H11" s="191"/>
      <c r="I11" s="106" t="s">
        <v>160</v>
      </c>
      <c r="J11" s="4">
        <v>1</v>
      </c>
      <c r="K11" s="4">
        <v>400</v>
      </c>
      <c r="M11" s="4">
        <v>213</v>
      </c>
      <c r="N11">
        <v>7</v>
      </c>
      <c r="P11" s="4"/>
    </row>
    <row r="12" spans="1:16" ht="15" customHeight="1" thickBot="1">
      <c r="A12" s="152">
        <v>1</v>
      </c>
      <c r="B12" s="148" t="s">
        <v>130</v>
      </c>
      <c r="C12" s="161" t="s">
        <v>690</v>
      </c>
      <c r="D12" s="152">
        <v>1</v>
      </c>
      <c r="E12" s="152">
        <v>4</v>
      </c>
      <c r="F12" s="153"/>
      <c r="G12" s="149"/>
      <c r="H12" s="192"/>
      <c r="I12" s="106" t="s">
        <v>161</v>
      </c>
      <c r="J12" s="4"/>
      <c r="K12" s="4">
        <v>0</v>
      </c>
      <c r="M12" s="4"/>
      <c r="P12" s="4"/>
    </row>
    <row r="13" spans="1:16" ht="15" customHeight="1">
      <c r="A13" s="148">
        <v>2</v>
      </c>
      <c r="B13" s="148" t="s">
        <v>154</v>
      </c>
      <c r="C13" s="159" t="s">
        <v>823</v>
      </c>
      <c r="D13" s="148">
        <v>1</v>
      </c>
      <c r="E13" s="148">
        <v>1</v>
      </c>
      <c r="F13" s="149"/>
      <c r="G13" s="149">
        <v>0.0015393518518518519</v>
      </c>
      <c r="H13" s="191">
        <v>3</v>
      </c>
      <c r="I13" s="106" t="s">
        <v>162</v>
      </c>
      <c r="J13" s="4"/>
      <c r="K13" s="4">
        <v>0</v>
      </c>
      <c r="M13" s="4"/>
      <c r="P13" s="4"/>
    </row>
    <row r="14" spans="1:11" ht="15" customHeight="1">
      <c r="A14" s="150">
        <v>2</v>
      </c>
      <c r="B14" s="148" t="s">
        <v>154</v>
      </c>
      <c r="C14" s="160" t="s">
        <v>140</v>
      </c>
      <c r="D14" s="150">
        <v>1</v>
      </c>
      <c r="E14" s="150">
        <v>2</v>
      </c>
      <c r="F14" s="151"/>
      <c r="G14" s="149"/>
      <c r="H14" s="191"/>
      <c r="K14" s="4"/>
    </row>
    <row r="15" spans="1:9" ht="15" customHeight="1">
      <c r="A15" s="150">
        <v>2</v>
      </c>
      <c r="B15" s="148" t="s">
        <v>154</v>
      </c>
      <c r="C15" s="160" t="s">
        <v>824</v>
      </c>
      <c r="D15" s="150">
        <v>1</v>
      </c>
      <c r="E15" s="150">
        <v>3</v>
      </c>
      <c r="F15" s="158"/>
      <c r="G15" s="149"/>
      <c r="H15" s="191"/>
      <c r="I15" s="106"/>
    </row>
    <row r="16" spans="1:9" ht="15" customHeight="1" thickBot="1">
      <c r="A16" s="152">
        <v>2</v>
      </c>
      <c r="B16" s="148" t="s">
        <v>154</v>
      </c>
      <c r="C16" s="161" t="s">
        <v>753</v>
      </c>
      <c r="D16" s="152">
        <v>1</v>
      </c>
      <c r="E16" s="152">
        <v>4</v>
      </c>
      <c r="F16" s="157"/>
      <c r="G16" s="149"/>
      <c r="H16" s="192"/>
      <c r="I16" s="1"/>
    </row>
    <row r="17" spans="1:16" ht="15" customHeight="1">
      <c r="A17" s="148">
        <v>2</v>
      </c>
      <c r="B17" s="148" t="s">
        <v>159</v>
      </c>
      <c r="C17" s="159" t="s">
        <v>811</v>
      </c>
      <c r="D17" s="148">
        <v>1</v>
      </c>
      <c r="E17" s="148">
        <v>1</v>
      </c>
      <c r="F17" s="149"/>
      <c r="G17" s="149">
        <v>0.0018449074074074073</v>
      </c>
      <c r="H17" s="191">
        <v>4</v>
      </c>
      <c r="I17" s="1"/>
      <c r="O17" s="126"/>
      <c r="P17" s="126"/>
    </row>
    <row r="18" spans="1:16" ht="15" customHeight="1">
      <c r="A18" s="150">
        <v>2</v>
      </c>
      <c r="B18" s="148" t="s">
        <v>159</v>
      </c>
      <c r="C18" s="160" t="s">
        <v>812</v>
      </c>
      <c r="D18" s="150">
        <v>1</v>
      </c>
      <c r="E18" s="150">
        <v>2</v>
      </c>
      <c r="F18" s="151"/>
      <c r="G18" s="149"/>
      <c r="H18" s="191"/>
      <c r="I18" s="1"/>
      <c r="O18" s="126"/>
      <c r="P18" s="126"/>
    </row>
    <row r="19" spans="1:16" ht="15" customHeight="1">
      <c r="A19" s="150">
        <v>2</v>
      </c>
      <c r="B19" s="148" t="s">
        <v>159</v>
      </c>
      <c r="C19" s="160" t="s">
        <v>813</v>
      </c>
      <c r="D19" s="150">
        <v>1</v>
      </c>
      <c r="E19" s="150">
        <v>3</v>
      </c>
      <c r="F19" s="151"/>
      <c r="G19" s="149"/>
      <c r="H19" s="191"/>
      <c r="O19" s="126"/>
      <c r="P19" s="126"/>
    </row>
    <row r="20" spans="1:16" ht="15" customHeight="1" thickBot="1">
      <c r="A20" s="152">
        <v>2</v>
      </c>
      <c r="B20" s="148" t="s">
        <v>159</v>
      </c>
      <c r="C20" s="161" t="s">
        <v>732</v>
      </c>
      <c r="D20" s="152">
        <v>1</v>
      </c>
      <c r="E20" s="152">
        <v>4</v>
      </c>
      <c r="F20" s="153"/>
      <c r="G20" s="149"/>
      <c r="H20" s="192"/>
      <c r="O20" s="126"/>
      <c r="P20" s="126"/>
    </row>
    <row r="21" spans="1:8" ht="15" customHeight="1">
      <c r="A21" s="148">
        <v>3</v>
      </c>
      <c r="B21" s="148" t="s">
        <v>160</v>
      </c>
      <c r="C21" s="159" t="s">
        <v>814</v>
      </c>
      <c r="D21" s="148">
        <v>1</v>
      </c>
      <c r="E21" s="148">
        <v>1</v>
      </c>
      <c r="F21" s="149"/>
      <c r="G21" s="149">
        <v>0.001267361111111111</v>
      </c>
      <c r="H21" s="191">
        <v>1</v>
      </c>
    </row>
    <row r="22" spans="1:16" ht="15" customHeight="1">
      <c r="A22" s="150">
        <v>3</v>
      </c>
      <c r="B22" s="148" t="s">
        <v>160</v>
      </c>
      <c r="C22" s="160" t="s">
        <v>136</v>
      </c>
      <c r="D22" s="150">
        <v>1</v>
      </c>
      <c r="E22" s="150">
        <v>2</v>
      </c>
      <c r="F22" s="151"/>
      <c r="G22" s="149"/>
      <c r="H22" s="191"/>
      <c r="I22" s="4"/>
      <c r="O22" s="126"/>
      <c r="P22" s="126"/>
    </row>
    <row r="23" spans="1:16" ht="15" customHeight="1">
      <c r="A23" s="150">
        <v>3</v>
      </c>
      <c r="B23" s="148" t="s">
        <v>160</v>
      </c>
      <c r="C23" s="160" t="s">
        <v>815</v>
      </c>
      <c r="D23" s="150">
        <v>1</v>
      </c>
      <c r="E23" s="150">
        <v>3</v>
      </c>
      <c r="F23" s="151"/>
      <c r="G23" s="149"/>
      <c r="H23" s="191"/>
      <c r="I23" s="4"/>
      <c r="O23" s="126"/>
      <c r="P23" s="126"/>
    </row>
    <row r="24" spans="1:16" ht="15" customHeight="1" thickBot="1">
      <c r="A24" s="152">
        <v>3</v>
      </c>
      <c r="B24" s="148" t="s">
        <v>160</v>
      </c>
      <c r="C24" s="161" t="s">
        <v>816</v>
      </c>
      <c r="D24" s="152">
        <v>1</v>
      </c>
      <c r="E24" s="152">
        <v>4</v>
      </c>
      <c r="F24" s="153"/>
      <c r="G24" s="149"/>
      <c r="H24" s="192"/>
      <c r="I24" s="4"/>
      <c r="O24" s="126"/>
      <c r="P24" s="126"/>
    </row>
    <row r="25" spans="1:16" ht="15" customHeight="1">
      <c r="A25" s="148">
        <v>3</v>
      </c>
      <c r="B25" s="148" t="s">
        <v>156</v>
      </c>
      <c r="C25" s="159" t="s">
        <v>826</v>
      </c>
      <c r="D25" s="148">
        <v>1</v>
      </c>
      <c r="E25" s="148">
        <v>1</v>
      </c>
      <c r="F25" s="149"/>
      <c r="G25" s="149">
        <v>0.001597222222222222</v>
      </c>
      <c r="H25" s="193" t="s">
        <v>819</v>
      </c>
      <c r="I25" s="4"/>
      <c r="O25" s="126"/>
      <c r="P25" s="126"/>
    </row>
    <row r="26" spans="1:9" ht="15" customHeight="1">
      <c r="A26" s="150">
        <v>3</v>
      </c>
      <c r="B26" s="148" t="s">
        <v>156</v>
      </c>
      <c r="C26" s="160" t="s">
        <v>756</v>
      </c>
      <c r="D26" s="150">
        <v>1</v>
      </c>
      <c r="E26" s="150">
        <v>2</v>
      </c>
      <c r="F26" s="151"/>
      <c r="G26" s="149"/>
      <c r="H26" s="191"/>
      <c r="I26" s="4"/>
    </row>
    <row r="27" spans="1:9" ht="15" customHeight="1">
      <c r="A27" s="150">
        <v>3</v>
      </c>
      <c r="B27" s="148" t="s">
        <v>156</v>
      </c>
      <c r="C27" s="160" t="s">
        <v>817</v>
      </c>
      <c r="D27" s="150">
        <v>1</v>
      </c>
      <c r="E27" s="150">
        <v>3</v>
      </c>
      <c r="F27" s="151"/>
      <c r="G27" s="149"/>
      <c r="H27" s="191"/>
      <c r="I27" s="4"/>
    </row>
    <row r="28" spans="1:9" ht="15" customHeight="1" thickBot="1">
      <c r="A28" s="152">
        <v>3</v>
      </c>
      <c r="B28" s="148" t="s">
        <v>156</v>
      </c>
      <c r="C28" s="161" t="s">
        <v>752</v>
      </c>
      <c r="D28" s="152">
        <v>1</v>
      </c>
      <c r="E28" s="152">
        <v>4</v>
      </c>
      <c r="F28" s="153"/>
      <c r="G28" s="149"/>
      <c r="H28" s="192"/>
      <c r="I28" s="4"/>
    </row>
    <row r="29" spans="1:8" ht="15" customHeight="1">
      <c r="A29" s="148">
        <v>4</v>
      </c>
      <c r="B29" s="148" t="s">
        <v>154</v>
      </c>
      <c r="C29" s="159" t="s">
        <v>797</v>
      </c>
      <c r="D29" s="148">
        <v>2</v>
      </c>
      <c r="E29" s="148">
        <v>1</v>
      </c>
      <c r="F29" s="149"/>
      <c r="G29" s="149">
        <v>0.0016435185185185183</v>
      </c>
      <c r="H29" s="193" t="s">
        <v>819</v>
      </c>
    </row>
    <row r="30" spans="1:8" ht="15" customHeight="1">
      <c r="A30" s="150">
        <v>4</v>
      </c>
      <c r="B30" s="148" t="s">
        <v>154</v>
      </c>
      <c r="C30" s="160" t="s">
        <v>714</v>
      </c>
      <c r="D30" s="150">
        <v>2</v>
      </c>
      <c r="E30" s="150">
        <v>2</v>
      </c>
      <c r="F30" s="151"/>
      <c r="G30" s="149"/>
      <c r="H30" s="191"/>
    </row>
    <row r="31" spans="1:8" ht="15" customHeight="1">
      <c r="A31" s="150">
        <v>4</v>
      </c>
      <c r="B31" s="148" t="s">
        <v>154</v>
      </c>
      <c r="C31" s="160" t="s">
        <v>719</v>
      </c>
      <c r="D31" s="150">
        <v>2</v>
      </c>
      <c r="E31" s="150">
        <v>3</v>
      </c>
      <c r="F31" s="151"/>
      <c r="G31" s="149"/>
      <c r="H31" s="191"/>
    </row>
    <row r="32" spans="1:8" ht="15" customHeight="1" thickBot="1">
      <c r="A32" s="152">
        <v>4</v>
      </c>
      <c r="B32" s="148" t="s">
        <v>154</v>
      </c>
      <c r="C32" s="161" t="s">
        <v>145</v>
      </c>
      <c r="D32" s="152">
        <v>2</v>
      </c>
      <c r="E32" s="152">
        <v>4</v>
      </c>
      <c r="F32" s="153"/>
      <c r="G32" s="149"/>
      <c r="H32" s="192"/>
    </row>
    <row r="33" spans="1:9" ht="15" customHeight="1">
      <c r="A33" s="148">
        <v>4</v>
      </c>
      <c r="B33" s="148" t="s">
        <v>160</v>
      </c>
      <c r="C33" s="159" t="s">
        <v>804</v>
      </c>
      <c r="D33" s="148">
        <v>2</v>
      </c>
      <c r="E33" s="148">
        <v>1</v>
      </c>
      <c r="F33" s="154"/>
      <c r="G33" s="162">
        <v>0.001971064814814815</v>
      </c>
      <c r="H33" s="193" t="s">
        <v>819</v>
      </c>
      <c r="I33" s="1"/>
    </row>
    <row r="34" spans="1:9" ht="15" customHeight="1">
      <c r="A34" s="150">
        <v>4</v>
      </c>
      <c r="B34" s="148" t="s">
        <v>160</v>
      </c>
      <c r="C34" s="160" t="s">
        <v>818</v>
      </c>
      <c r="D34" s="150">
        <v>2</v>
      </c>
      <c r="E34" s="150">
        <v>2</v>
      </c>
      <c r="F34" s="155"/>
      <c r="G34" s="162"/>
      <c r="H34" s="191"/>
      <c r="I34" s="1"/>
    </row>
    <row r="35" spans="1:9" ht="15" customHeight="1">
      <c r="A35" s="150">
        <v>4</v>
      </c>
      <c r="B35" s="148" t="s">
        <v>160</v>
      </c>
      <c r="C35" s="160" t="s">
        <v>695</v>
      </c>
      <c r="D35" s="150">
        <v>2</v>
      </c>
      <c r="E35" s="150">
        <v>3</v>
      </c>
      <c r="F35" s="155"/>
      <c r="G35" s="162"/>
      <c r="H35" s="191"/>
      <c r="I35" s="1"/>
    </row>
    <row r="36" spans="1:9" ht="15" customHeight="1" thickBot="1">
      <c r="A36" s="152">
        <v>4</v>
      </c>
      <c r="B36" s="148" t="s">
        <v>160</v>
      </c>
      <c r="C36" s="161" t="s">
        <v>728</v>
      </c>
      <c r="D36" s="152">
        <v>2</v>
      </c>
      <c r="E36" s="152">
        <v>4</v>
      </c>
      <c r="F36" s="153"/>
      <c r="G36" s="162"/>
      <c r="H36" s="192"/>
      <c r="I36" s="1"/>
    </row>
    <row r="37" spans="1:19" ht="12.75">
      <c r="A37" s="41"/>
      <c r="B37" s="41"/>
      <c r="C37" s="138"/>
      <c r="D37" s="41"/>
      <c r="E37" s="41"/>
      <c r="F37" s="12"/>
      <c r="G37" s="122"/>
      <c r="S37" s="15"/>
    </row>
    <row r="38" spans="1:19" ht="12.75">
      <c r="A38" s="42"/>
      <c r="B38" s="42"/>
      <c r="C38" s="135"/>
      <c r="D38" s="42"/>
      <c r="E38" s="42"/>
      <c r="F38" s="43"/>
      <c r="G38" s="44"/>
      <c r="S38" s="15"/>
    </row>
    <row r="39" spans="1:14" ht="12.75">
      <c r="A39" s="42"/>
      <c r="B39" s="42"/>
      <c r="C39" s="135"/>
      <c r="D39" s="42"/>
      <c r="E39" s="42"/>
      <c r="F39" s="43"/>
      <c r="G39" s="44"/>
      <c r="M39" s="1"/>
      <c r="N39" s="1"/>
    </row>
    <row r="40" spans="1:14" ht="13.5" thickBot="1">
      <c r="A40" s="45"/>
      <c r="B40" s="45"/>
      <c r="C40" s="139"/>
      <c r="D40" s="45"/>
      <c r="E40" s="45"/>
      <c r="F40" s="46"/>
      <c r="G40" s="47"/>
      <c r="M40" s="1"/>
      <c r="N40" s="1"/>
    </row>
    <row r="41" spans="13:14" ht="12.75">
      <c r="M41" s="1"/>
      <c r="N41" s="1"/>
    </row>
    <row r="42" spans="13:14" ht="12.75">
      <c r="M42" s="1"/>
      <c r="N42" s="1"/>
    </row>
  </sheetData>
  <mergeCells count="1">
    <mergeCell ref="M3:N3"/>
  </mergeCells>
  <printOptions horizontalCentered="1"/>
  <pageMargins left="0.75" right="0.75" top="0.7" bottom="0.5" header="0.3" footer="0.5"/>
  <pageSetup blackAndWhite="1" horizontalDpi="300" verticalDpi="300" orientation="portrait" paperSize="1" r:id="rId1"/>
  <headerFooter alignWithMargins="0">
    <oddHeader>&amp;CSteamboat</oddHeader>
    <oddFooter>&amp;L2024&amp;RFlatland Ski Association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3"/>
  </sheetPr>
  <dimension ref="A1:AR45"/>
  <sheetViews>
    <sheetView workbookViewId="0" topLeftCell="D1">
      <selection pane="topLeft" activeCell="P5" sqref="P5"/>
    </sheetView>
  </sheetViews>
  <sheetFormatPr defaultColWidth="8.714285714285714" defaultRowHeight="12.75"/>
  <cols>
    <col min="1" max="1" width="7.714285714285714" customWidth="1"/>
    <col min="2" max="15" width="6.714285714285714" customWidth="1"/>
    <col min="16" max="16" width="9.142857142857142" customWidth="1"/>
    <col min="17" max="17" width="8.857142857142858" customWidth="1"/>
    <col min="18" max="18" width="9.142857142857142" style="1" customWidth="1"/>
    <col min="19" max="19" width="7.428571428571429" bestFit="1" customWidth="1"/>
    <col min="20" max="20" width="7.142857142857143" bestFit="1" customWidth="1"/>
    <col min="21" max="21" width="8.428571428571429" customWidth="1"/>
    <col min="22" max="23" width="8.714285714285714" customWidth="1"/>
    <col min="24" max="28" width="7.142857142857143" customWidth="1"/>
    <col min="29" max="29" width="8.714285714285714" customWidth="1"/>
    <col min="30" max="30" width="6.285714285714286" customWidth="1"/>
    <col min="31" max="31" width="8.285714285714286" customWidth="1"/>
    <col min="32" max="32" width="11.714285714285714" customWidth="1"/>
    <col min="33" max="35" width="8.285714285714286" customWidth="1"/>
  </cols>
  <sheetData>
    <row r="1" spans="1:33" ht="19.5" customHeight="1" thickBot="1">
      <c r="A1" s="220" t="s">
        <v>4</v>
      </c>
      <c r="B1" s="220"/>
      <c r="C1" s="220"/>
      <c r="D1" s="220"/>
      <c r="E1" s="220"/>
      <c r="F1" s="220"/>
      <c r="G1" s="220"/>
      <c r="H1" s="220"/>
      <c r="I1" s="220"/>
      <c r="J1" s="220"/>
      <c r="K1" s="220"/>
      <c r="L1" s="220"/>
      <c r="M1" s="220"/>
      <c r="N1" s="220"/>
      <c r="O1" s="220"/>
      <c r="P1" s="220"/>
      <c r="Q1" s="220"/>
      <c r="R1" s="55"/>
      <c r="S1" s="62"/>
      <c r="T1" s="55"/>
      <c r="W1" s="22"/>
      <c r="X1" s="1"/>
      <c r="Y1" s="1"/>
      <c r="Z1" s="1"/>
      <c r="AA1" s="1"/>
      <c r="AD1" s="22"/>
      <c r="AE1" s="1"/>
      <c r="AF1" s="1"/>
      <c r="AG1" s="1"/>
    </row>
    <row r="2" spans="1:33" ht="13.5" thickBot="1">
      <c r="A2" s="56"/>
      <c r="B2" s="221" t="s">
        <v>88</v>
      </c>
      <c r="C2" s="222"/>
      <c r="D2" s="222"/>
      <c r="E2" s="222"/>
      <c r="F2" s="222"/>
      <c r="G2" s="222"/>
      <c r="H2" s="222"/>
      <c r="I2" s="222"/>
      <c r="J2" s="222"/>
      <c r="K2" s="222"/>
      <c r="L2" s="222"/>
      <c r="M2" s="222"/>
      <c r="N2" s="222"/>
      <c r="O2" s="222"/>
      <c r="P2" s="222"/>
      <c r="Q2" s="223"/>
      <c r="R2" s="56"/>
      <c r="S2" s="14"/>
      <c r="U2" s="1"/>
      <c r="W2" s="1"/>
      <c r="X2" s="1"/>
      <c r="Y2" s="1"/>
      <c r="Z2" s="1"/>
      <c r="AA2" s="1"/>
      <c r="AD2" s="1"/>
      <c r="AE2" s="1"/>
      <c r="AF2" s="1"/>
      <c r="AG2" s="1"/>
    </row>
    <row r="3" spans="1:35" ht="12.75">
      <c r="A3" s="93" t="s">
        <v>33</v>
      </c>
      <c r="B3" s="94" t="s">
        <v>86</v>
      </c>
      <c r="C3" s="94" t="s">
        <v>87</v>
      </c>
      <c r="D3" s="94" t="s">
        <v>85</v>
      </c>
      <c r="E3" s="94" t="s">
        <v>84</v>
      </c>
      <c r="F3" s="94" t="s">
        <v>83</v>
      </c>
      <c r="G3" s="94" t="s">
        <v>82</v>
      </c>
      <c r="H3" s="94" t="s">
        <v>81</v>
      </c>
      <c r="I3" s="94" t="s">
        <v>80</v>
      </c>
      <c r="J3" s="94" t="s">
        <v>79</v>
      </c>
      <c r="K3" s="94" t="s">
        <v>78</v>
      </c>
      <c r="L3" s="94" t="s">
        <v>77</v>
      </c>
      <c r="M3" s="94" t="s">
        <v>76</v>
      </c>
      <c r="N3" s="94" t="s">
        <v>75</v>
      </c>
      <c r="O3" s="94" t="s">
        <v>74</v>
      </c>
      <c r="P3" s="164" t="s">
        <v>150</v>
      </c>
      <c r="Q3" s="93" t="s">
        <v>90</v>
      </c>
      <c r="R3" s="56"/>
      <c r="S3" s="56"/>
      <c r="T3" s="56"/>
      <c r="V3" s="14"/>
      <c r="W3" s="14"/>
      <c r="X3" s="57"/>
      <c r="Y3" s="14"/>
      <c r="Z3" s="14"/>
      <c r="AA3" s="26"/>
      <c r="AB3" s="14"/>
      <c r="AC3" s="14"/>
      <c r="AD3" s="14"/>
      <c r="AE3" s="57"/>
      <c r="AF3" s="57"/>
      <c r="AG3" s="14"/>
      <c r="AH3" s="14"/>
      <c r="AI3" s="14"/>
    </row>
    <row r="4" spans="1:44" ht="12.75">
      <c r="A4" s="72" t="s">
        <v>156</v>
      </c>
      <c r="B4" s="74">
        <f ca="1">LOOKUP($A4,'Womens 17-20'!$N$7:$N$15,'Womens 17-20'!$P$7:$P$20)</f>
        <v>0</v>
      </c>
      <c r="C4" s="74">
        <f ca="1">LOOKUP($A4,'Womens 21-29'!$N$7:$N$15,'Womens 21-29'!$P$7:$P$20)</f>
        <v>100</v>
      </c>
      <c r="D4" s="74">
        <f ca="1">LOOKUP($A4,'Womens 30-34'!$N$7:$N$15,'Womens 30-34'!$P$7:$P$20)</f>
        <v>90</v>
      </c>
      <c r="E4" s="74">
        <f ca="1">LOOKUP($A4,'Womens 35-39'!$N$7:$N$15,'Womens 35-39'!$P$7:$P$20)</f>
        <v>0</v>
      </c>
      <c r="F4" s="74">
        <f ca="1">LOOKUP($A4,'Womens 40-44'!$N$7:$N$15,'Womens 40-44'!$P$7:$P$20)</f>
        <v>100</v>
      </c>
      <c r="G4" s="74">
        <f ca="1">LOOKUP($A4,'Womens 45-49'!$N$7:$N$15,'Womens 45-49'!$P$7:$P$20)</f>
        <v>72</v>
      </c>
      <c r="H4" s="74">
        <f ca="1">LOOKUP($A4,'Womens 50-54'!$N$7:$N$15,'Womens 50-54'!$P$7:$P$20)</f>
        <v>100</v>
      </c>
      <c r="I4" s="74">
        <f ca="1">LOOKUP($A4,'Womens 55-59'!$N$7:$N$15,'Womens 55-59'!$P$7:$P$20)</f>
        <v>90</v>
      </c>
      <c r="J4" s="74">
        <f ca="1">LOOKUP($A4,'Womens 60-64'!$N$7:$N$15,'Womens 60-64'!$P$7:$P$20)</f>
        <v>0</v>
      </c>
      <c r="K4" s="74">
        <f ca="1">LOOKUP($A4,'Womens 65-69'!$N$7:$N$15,'Womens 65-69'!$P$7:$P$20)</f>
        <v>0</v>
      </c>
      <c r="L4" s="74">
        <f ca="1">LOOKUP($A4,'Womens 70-74'!$N$7:$N$15,'Womens 70-74'!$P$7:$P$20)</f>
        <v>81</v>
      </c>
      <c r="M4" s="74">
        <f ca="1">LOOKUP($A4,'Womens 75-79'!$N$7:$N$15,'Womens 75-79'!$P$7:$P$20)</f>
        <v>100</v>
      </c>
      <c r="N4" s="74">
        <f ca="1">LOOKUP($A4,'Womens 80-84'!$N$7:$N$15,'Womens 80-84'!$P$7:$P$20)</f>
        <v>0</v>
      </c>
      <c r="O4" s="74">
        <f ca="1">LOOKUP($A4,'Womens 85-89'!$N$7:$N$15,'Womens 85-89'!$P$7:$P$20)</f>
        <v>0</v>
      </c>
      <c r="P4" s="74">
        <f ca="1">LOOKUP($A4,'Womens Alt'!$N$7:$N$15,'Womens Alt'!$P$7:$P$20)</f>
        <v>0</v>
      </c>
      <c r="Q4" s="64">
        <f ca="1">SUM($B4:$P4)</f>
        <v>733</v>
      </c>
      <c r="R4" s="2"/>
      <c r="S4" s="1"/>
      <c r="T4" s="2"/>
      <c r="V4" s="1"/>
      <c r="W4" s="1"/>
      <c r="X4" s="1"/>
      <c r="Y4" s="1"/>
      <c r="Z4" s="1"/>
      <c r="AP4" s="4"/>
      <c r="AQ4" s="4"/>
      <c r="AR4" s="4"/>
    </row>
    <row r="5" spans="1:44" ht="12.75">
      <c r="A5" s="72" t="s">
        <v>130</v>
      </c>
      <c r="B5" s="73">
        <f ca="1">LOOKUP($A5,'Womens 17-20'!$N$7:$N$15,'Womens 17-20'!$P$7:$P$20)</f>
        <v>0</v>
      </c>
      <c r="C5" s="73">
        <f ca="1">LOOKUP($A5,'Womens 21-29'!$N$7:$N$15,'Womens 21-29'!$P$7:$P$20)</f>
        <v>0</v>
      </c>
      <c r="D5" s="73">
        <f ca="1">LOOKUP($A5,'Womens 30-34'!$N$7:$N$15,'Womens 30-34'!$P$7:$P$20)</f>
        <v>0</v>
      </c>
      <c r="E5" s="73">
        <f ca="1">LOOKUP($A5,'Womens 35-39'!$N$7:$N$15,'Womens 35-39'!$P$7:$P$20)</f>
        <v>0</v>
      </c>
      <c r="F5" s="73">
        <f ca="1">LOOKUP($A5,'Womens 40-44'!$N$7:$N$15,'Womens 40-44'!$P$7:$P$20)</f>
        <v>0</v>
      </c>
      <c r="G5" s="73">
        <f ca="1">LOOKUP($A5,'Womens 45-49'!$N$7:$N$15,'Womens 45-49'!$P$7:$P$20)</f>
        <v>0</v>
      </c>
      <c r="H5" s="73">
        <f ca="1">LOOKUP($A5,'Womens 50-54'!$N$7:$N$15,'Womens 50-54'!$P$7:$P$20)</f>
        <v>0</v>
      </c>
      <c r="I5" s="73">
        <f ca="1">LOOKUP($A5,'Womens 55-59'!$N$7:$N$15,'Womens 55-59'!$P$7:$P$20)</f>
        <v>0</v>
      </c>
      <c r="J5" s="73">
        <f ca="1">LOOKUP($A5,'Womens 60-64'!$N$7:$N$15,'Womens 60-64'!$P$7:$P$20)</f>
        <v>0</v>
      </c>
      <c r="K5" s="73">
        <f ca="1">LOOKUP($A5,'Womens 65-69'!$N$7:$N$15,'Womens 65-69'!$P$7:$P$20)</f>
        <v>0</v>
      </c>
      <c r="L5" s="73">
        <f ca="1">LOOKUP($A5,'Womens 70-74'!$N$7:$N$15,'Womens 70-74'!$P$7:$P$20)</f>
        <v>0</v>
      </c>
      <c r="M5" s="73">
        <f ca="1">LOOKUP($A5,'Womens 75-79'!$N$7:$N$15,'Womens 75-79'!$P$7:$P$20)</f>
        <v>0</v>
      </c>
      <c r="N5" s="73">
        <f ca="1">LOOKUP($A5,'Womens 80-84'!$N$7:$N$15,'Womens 80-84'!$P$7:$P$20)</f>
        <v>0</v>
      </c>
      <c r="O5" s="73">
        <f ca="1">LOOKUP($A5,'Womens 85-89'!$N$7:$N$15,'Womens 85-89'!$P$7:$P$20)</f>
        <v>0</v>
      </c>
      <c r="P5" s="74">
        <f ca="1">LOOKUP($A5,'Womens Alt'!$N$7:$N$15,'Womens Alt'!$P$7:$P$20)</f>
        <v>81</v>
      </c>
      <c r="Q5" s="64">
        <f ca="1" t="shared" si="0" ref="Q5:Q12">SUM($B5:$P5)</f>
        <v>81</v>
      </c>
      <c r="R5" s="2"/>
      <c r="S5" s="1"/>
      <c r="T5" s="2"/>
      <c r="AP5" s="4"/>
      <c r="AQ5" s="4"/>
      <c r="AR5" s="4"/>
    </row>
    <row r="6" spans="1:44" ht="12.75">
      <c r="A6" s="72" t="s">
        <v>157</v>
      </c>
      <c r="B6" s="73">
        <f ca="1">LOOKUP($A6,'Womens 17-20'!$N$7:$N$15,'Womens 17-20'!$P$7:$P$20)</f>
        <v>0</v>
      </c>
      <c r="C6" s="73">
        <f ca="1">LOOKUP($A6,'Womens 21-29'!$N$7:$N$15,'Womens 21-29'!$P$7:$P$20)</f>
        <v>0</v>
      </c>
      <c r="D6" s="73">
        <f ca="1">LOOKUP($A6,'Womens 30-34'!$N$7:$N$15,'Womens 30-34'!$P$7:$P$20)</f>
        <v>0</v>
      </c>
      <c r="E6" s="73">
        <f ca="1">LOOKUP($A6,'Womens 35-39'!$N$7:$N$15,'Womens 35-39'!$P$7:$P$20)</f>
        <v>0</v>
      </c>
      <c r="F6" s="73">
        <f ca="1">LOOKUP($A6,'Womens 40-44'!$N$7:$N$15,'Womens 40-44'!$P$7:$P$20)</f>
        <v>90</v>
      </c>
      <c r="G6" s="73">
        <f ca="1">LOOKUP($A6,'Womens 45-49'!$N$7:$N$15,'Womens 45-49'!$P$7:$P$20)</f>
        <v>90</v>
      </c>
      <c r="H6" s="73">
        <f ca="1">LOOKUP($A6,'Womens 50-54'!$N$7:$N$15,'Womens 50-54'!$P$7:$P$20)</f>
        <v>0</v>
      </c>
      <c r="I6" s="73">
        <f ca="1">LOOKUP($A6,'Womens 55-59'!$N$7:$N$15,'Womens 55-59'!$P$7:$P$20)</f>
        <v>0</v>
      </c>
      <c r="J6" s="73">
        <f ca="1">LOOKUP($A6,'Womens 60-64'!$N$7:$N$15,'Womens 60-64'!$P$7:$P$20)</f>
        <v>81</v>
      </c>
      <c r="K6" s="73">
        <f ca="1">LOOKUP($A6,'Womens 65-69'!$N$7:$N$15,'Womens 65-69'!$P$7:$P$20)</f>
        <v>0</v>
      </c>
      <c r="L6" s="73">
        <f ca="1">LOOKUP($A6,'Womens 70-74'!$N$7:$N$15,'Womens 70-74'!$P$7:$P$20)</f>
        <v>100</v>
      </c>
      <c r="M6" s="73">
        <f ca="1">LOOKUP($A6,'Womens 75-79'!$N$7:$N$15,'Womens 75-79'!$P$7:$P$20)</f>
        <v>0</v>
      </c>
      <c r="N6" s="73">
        <f ca="1">LOOKUP($A6,'Womens 80-84'!$N$7:$N$15,'Womens 80-84'!$P$7:$P$20)</f>
        <v>0</v>
      </c>
      <c r="O6" s="73">
        <f ca="1">LOOKUP($A6,'Womens 85-89'!$N$7:$N$15,'Womens 85-89'!$P$7:$P$20)</f>
        <v>0</v>
      </c>
      <c r="P6" s="74">
        <f ca="1">LOOKUP($A6,'Womens Alt'!$N$7:$N$15,'Womens Alt'!$P$7:$P$20)</f>
        <v>90</v>
      </c>
      <c r="Q6" s="64">
        <f t="shared" ca="1" si="0"/>
        <v>451</v>
      </c>
      <c r="R6" s="2"/>
      <c r="S6" s="1"/>
      <c r="T6" s="2"/>
      <c r="AP6" s="4"/>
      <c r="AQ6" s="4"/>
      <c r="AR6" s="4"/>
    </row>
    <row r="7" spans="1:44" ht="12.75">
      <c r="A7" s="72" t="s">
        <v>158</v>
      </c>
      <c r="B7" s="73">
        <f ca="1">LOOKUP($A7,'Womens 17-20'!$N$7:$N$15,'Womens 17-20'!$P$7:$P$20)</f>
        <v>0</v>
      </c>
      <c r="C7" s="73">
        <f ca="1">LOOKUP($A7,'Womens 21-29'!$N$7:$N$15,'Womens 21-29'!$P$7:$P$20)</f>
        <v>0</v>
      </c>
      <c r="D7" s="73">
        <f ca="1">LOOKUP($A7,'Womens 30-34'!$N$7:$N$15,'Womens 30-34'!$P$7:$P$20)</f>
        <v>0</v>
      </c>
      <c r="E7" s="73">
        <f ca="1">LOOKUP($A7,'Womens 35-39'!$N$7:$N$15,'Womens 35-39'!$P$7:$P$20)</f>
        <v>0</v>
      </c>
      <c r="F7" s="73">
        <f ca="1">LOOKUP($A7,'Womens 40-44'!$N$7:$N$15,'Womens 40-44'!$P$7:$P$20)</f>
        <v>0</v>
      </c>
      <c r="G7" s="73">
        <f ca="1">LOOKUP($A7,'Womens 45-49'!$N$7:$N$15,'Womens 45-49'!$P$7:$P$20)</f>
        <v>0</v>
      </c>
      <c r="H7" s="73">
        <f ca="1">LOOKUP($A7,'Womens 50-54'!$N$7:$N$15,'Womens 50-54'!$P$7:$P$20)</f>
        <v>0</v>
      </c>
      <c r="I7" s="73">
        <f ca="1">LOOKUP($A7,'Womens 55-59'!$N$7:$N$15,'Womens 55-59'!$P$7:$P$20)</f>
        <v>0</v>
      </c>
      <c r="J7" s="73">
        <f ca="1">LOOKUP($A7,'Womens 60-64'!$N$7:$N$15,'Womens 60-64'!$P$7:$P$20)</f>
        <v>0</v>
      </c>
      <c r="K7" s="73">
        <f ca="1">LOOKUP($A7,'Womens 65-69'!$N$7:$N$15,'Womens 65-69'!$P$7:$P$20)</f>
        <v>0</v>
      </c>
      <c r="L7" s="73">
        <f ca="1">LOOKUP($A7,'Womens 70-74'!$N$7:$N$15,'Womens 70-74'!$P$7:$P$20)</f>
        <v>0</v>
      </c>
      <c r="M7" s="73">
        <f ca="1">LOOKUP($A7,'Womens 75-79'!$N$7:$N$15,'Womens 75-79'!$P$7:$P$20)</f>
        <v>0</v>
      </c>
      <c r="N7" s="73">
        <f ca="1">LOOKUP($A7,'Womens 80-84'!$N$7:$N$15,'Womens 80-84'!$P$7:$P$20)</f>
        <v>0</v>
      </c>
      <c r="O7" s="73">
        <f ca="1">LOOKUP($A7,'Womens 85-89'!$N$7:$N$15,'Womens 85-89'!$P$7:$P$20)</f>
        <v>0</v>
      </c>
      <c r="P7" s="74">
        <f ca="1">LOOKUP($A7,'Womens Alt'!$N$7:$N$15,'Womens Alt'!$P$7:$P$20)</f>
        <v>0</v>
      </c>
      <c r="Q7" s="64">
        <f t="shared" ca="1" si="0"/>
        <v>0</v>
      </c>
      <c r="R7" s="2"/>
      <c r="S7" s="1"/>
      <c r="T7" s="2"/>
      <c r="AP7" s="4"/>
      <c r="AQ7" s="4"/>
      <c r="AR7" s="4"/>
    </row>
    <row r="8" spans="1:44" ht="12.75">
      <c r="A8" s="72" t="s">
        <v>154</v>
      </c>
      <c r="B8" s="73">
        <f ca="1">LOOKUP($A8,'Womens 17-20'!$N$7:$N$15,'Womens 17-20'!$P$7:$P$20)</f>
        <v>0</v>
      </c>
      <c r="C8" s="73">
        <f ca="1">LOOKUP($A8,'Womens 21-29'!$N$7:$N$15,'Womens 21-29'!$P$7:$P$20)</f>
        <v>90</v>
      </c>
      <c r="D8" s="73">
        <f ca="1">LOOKUP($A8,'Womens 30-34'!$N$7:$N$15,'Womens 30-34'!$P$7:$P$20)</f>
        <v>100</v>
      </c>
      <c r="E8" s="73">
        <f ca="1">LOOKUP($A8,'Womens 35-39'!$N$7:$N$15,'Womens 35-39'!$P$7:$P$20)</f>
        <v>0</v>
      </c>
      <c r="F8" s="73">
        <f ca="1">LOOKUP($A8,'Womens 40-44'!$N$7:$N$15,'Womens 40-44'!$P$7:$P$20)</f>
        <v>0</v>
      </c>
      <c r="G8" s="73">
        <f ca="1">LOOKUP($A8,'Womens 45-49'!$N$7:$N$15,'Womens 45-49'!$P$7:$P$20)</f>
        <v>100</v>
      </c>
      <c r="H8" s="73">
        <f ca="1">LOOKUP($A8,'Womens 50-54'!$N$7:$N$15,'Womens 50-54'!$P$7:$P$20)</f>
        <v>81</v>
      </c>
      <c r="I8" s="73">
        <f ca="1">LOOKUP($A8,'Womens 55-59'!$N$7:$N$15,'Womens 55-59'!$P$7:$P$20)</f>
        <v>0</v>
      </c>
      <c r="J8" s="73">
        <f ca="1">LOOKUP($A8,'Womens 60-64'!$N$7:$N$15,'Womens 60-64'!$P$7:$P$20)</f>
        <v>90</v>
      </c>
      <c r="K8" s="73">
        <f ca="1">LOOKUP($A8,'Womens 65-69'!$N$7:$N$15,'Womens 65-69'!$P$7:$P$20)</f>
        <v>100</v>
      </c>
      <c r="L8" s="73">
        <f ca="1">LOOKUP($A8,'Womens 70-74'!$N$7:$N$15,'Womens 70-74'!$P$7:$P$20)</f>
        <v>90</v>
      </c>
      <c r="M8" s="73">
        <f ca="1">LOOKUP($A8,'Womens 75-79'!$N$7:$N$15,'Womens 75-79'!$P$7:$P$20)</f>
        <v>0</v>
      </c>
      <c r="N8" s="73">
        <f ca="1">LOOKUP($A8,'Womens 80-84'!$N$7:$N$15,'Womens 80-84'!$P$7:$P$20)</f>
        <v>0</v>
      </c>
      <c r="O8" s="73">
        <f ca="1">LOOKUP($A8,'Womens 85-89'!$N$7:$N$15,'Womens 85-89'!$P$7:$P$20)</f>
        <v>0</v>
      </c>
      <c r="P8" s="74">
        <f ca="1">LOOKUP($A8,'Womens Alt'!$N$7:$N$15,'Womens Alt'!$P$7:$P$20)</f>
        <v>100</v>
      </c>
      <c r="Q8" s="64">
        <f t="shared" ca="1" si="0"/>
        <v>751</v>
      </c>
      <c r="R8" s="2"/>
      <c r="S8" s="1"/>
      <c r="T8" s="2"/>
      <c r="AP8" s="4"/>
      <c r="AQ8" s="4"/>
      <c r="AR8" s="4"/>
    </row>
    <row r="9" spans="1:44" ht="12.75">
      <c r="A9" s="72" t="s">
        <v>159</v>
      </c>
      <c r="B9" s="73">
        <f ca="1">LOOKUP($A9,'Womens 17-20'!$N$7:$N$15,'Womens 17-20'!$P$7:$P$20)</f>
        <v>0</v>
      </c>
      <c r="C9" s="73">
        <f ca="1">LOOKUP($A9,'Womens 21-29'!$N$7:$N$15,'Womens 21-29'!$P$7:$P$20)</f>
        <v>0</v>
      </c>
      <c r="D9" s="73">
        <f ca="1">LOOKUP($A9,'Womens 30-34'!$N$7:$N$15,'Womens 30-34'!$P$7:$P$20)</f>
        <v>0</v>
      </c>
      <c r="E9" s="73">
        <f ca="1">LOOKUP($A9,'Womens 35-39'!$N$7:$N$15,'Womens 35-39'!$P$7:$P$20)</f>
        <v>0</v>
      </c>
      <c r="F9" s="73">
        <f ca="1">LOOKUP($A9,'Womens 40-44'!$N$7:$N$15,'Womens 40-44'!$P$7:$P$20)</f>
        <v>0</v>
      </c>
      <c r="G9" s="73">
        <f ca="1">LOOKUP($A9,'Womens 45-49'!$N$7:$N$15,'Womens 45-49'!$P$7:$P$20)</f>
        <v>0</v>
      </c>
      <c r="H9" s="73">
        <f ca="1">LOOKUP($A9,'Womens 50-54'!$N$7:$N$15,'Womens 50-54'!$P$7:$P$20)</f>
        <v>0</v>
      </c>
      <c r="I9" s="73">
        <f ca="1">LOOKUP($A9,'Womens 55-59'!$N$7:$N$15,'Womens 55-59'!$P$7:$P$20)</f>
        <v>0</v>
      </c>
      <c r="J9" s="73">
        <f ca="1">LOOKUP($A9,'Womens 60-64'!$N$7:$N$15,'Womens 60-64'!$P$7:$P$20)</f>
        <v>0</v>
      </c>
      <c r="K9" s="73">
        <f ca="1">LOOKUP($A9,'Womens 65-69'!$N$7:$N$15,'Womens 65-69'!$P$7:$P$20)</f>
        <v>0</v>
      </c>
      <c r="L9" s="73">
        <f ca="1">LOOKUP($A9,'Womens 70-74'!$N$7:$N$15,'Womens 70-74'!$P$7:$P$20)</f>
        <v>0</v>
      </c>
      <c r="M9" s="73">
        <f ca="1">LOOKUP($A9,'Womens 75-79'!$N$7:$N$15,'Womens 75-79'!$P$7:$P$20)</f>
        <v>0</v>
      </c>
      <c r="N9" s="73">
        <f ca="1">LOOKUP($A9,'Womens 80-84'!$N$7:$N$15,'Womens 80-84'!$P$7:$P$20)</f>
        <v>0</v>
      </c>
      <c r="O9" s="73">
        <f ca="1">LOOKUP($A9,'Womens 85-89'!$N$7:$N$15,'Womens 85-89'!$P$7:$P$20)</f>
        <v>0</v>
      </c>
      <c r="P9" s="74">
        <f ca="1">LOOKUP($A9,'Womens Alt'!$N$7:$N$15,'Womens Alt'!$P$7:$P$20)</f>
        <v>0</v>
      </c>
      <c r="Q9" s="64">
        <f t="shared" ca="1" si="0"/>
        <v>0</v>
      </c>
      <c r="R9" s="2"/>
      <c r="S9" s="1"/>
      <c r="T9" s="2"/>
      <c r="AP9" s="4"/>
      <c r="AQ9" s="4"/>
      <c r="AR9" s="4"/>
    </row>
    <row r="10" spans="1:44" ht="12.75">
      <c r="A10" s="72" t="s">
        <v>160</v>
      </c>
      <c r="B10" s="73">
        <f ca="1">LOOKUP($A10,'Womens 17-20'!$N$7:$N$15,'Womens 17-20'!$P$7:$P$20)</f>
        <v>0</v>
      </c>
      <c r="C10" s="73">
        <f ca="1">LOOKUP($A10,'Womens 21-29'!$N$7:$N$15,'Womens 21-29'!$P$7:$P$20)</f>
        <v>0</v>
      </c>
      <c r="D10" s="73">
        <f ca="1">LOOKUP($A10,'Womens 30-34'!$N$7:$N$15,'Womens 30-34'!$P$7:$P$20)</f>
        <v>0</v>
      </c>
      <c r="E10" s="73">
        <f ca="1">LOOKUP($A10,'Womens 35-39'!$N$7:$N$15,'Womens 35-39'!$P$7:$P$20)</f>
        <v>0</v>
      </c>
      <c r="F10" s="73">
        <f ca="1">LOOKUP($A10,'Womens 40-44'!$N$7:$N$15,'Womens 40-44'!$P$7:$P$20)</f>
        <v>0</v>
      </c>
      <c r="G10" s="73">
        <f ca="1">LOOKUP($A10,'Womens 45-49'!$N$7:$N$15,'Womens 45-49'!$P$7:$P$20)</f>
        <v>81</v>
      </c>
      <c r="H10" s="73">
        <f ca="1">LOOKUP($A10,'Womens 50-54'!$N$7:$N$15,'Womens 50-54'!$P$7:$P$20)</f>
        <v>90</v>
      </c>
      <c r="I10" s="73">
        <f ca="1">LOOKUP($A10,'Womens 55-59'!$N$7:$N$15,'Womens 55-59'!$P$7:$P$20)</f>
        <v>100</v>
      </c>
      <c r="J10" s="73">
        <f ca="1">LOOKUP($A10,'Womens 60-64'!$N$7:$N$15,'Womens 60-64'!$P$7:$P$20)</f>
        <v>100</v>
      </c>
      <c r="K10" s="73">
        <f ca="1">LOOKUP($A10,'Womens 65-69'!$N$7:$N$15,'Womens 65-69'!$P$7:$P$20)</f>
        <v>0</v>
      </c>
      <c r="L10" s="73">
        <f ca="1">LOOKUP($A10,'Womens 70-74'!$N$7:$N$15,'Womens 70-74'!$P$7:$P$20)</f>
        <v>0</v>
      </c>
      <c r="M10" s="73">
        <f ca="1">LOOKUP($A10,'Womens 75-79'!$N$7:$N$15,'Womens 75-79'!$P$7:$P$20)</f>
        <v>0</v>
      </c>
      <c r="N10" s="73">
        <f ca="1">LOOKUP($A10,'Womens 80-84'!$N$7:$N$15,'Womens 80-84'!$P$7:$P$20)</f>
        <v>100</v>
      </c>
      <c r="O10" s="73">
        <f ca="1">LOOKUP($A10,'Womens 85-89'!$N$7:$N$15,'Womens 85-89'!$P$7:$P$20)</f>
        <v>0</v>
      </c>
      <c r="P10" s="74">
        <f ca="1">LOOKUP($A10,'Womens Alt'!$N$7:$N$15,'Womens Alt'!$P$7:$P$20)</f>
        <v>0</v>
      </c>
      <c r="Q10" s="64">
        <f t="shared" ca="1" si="0"/>
        <v>471</v>
      </c>
      <c r="R10" s="2"/>
      <c r="S10" s="1"/>
      <c r="T10" s="2"/>
      <c r="AP10" s="4"/>
      <c r="AQ10" s="4"/>
      <c r="AR10" s="4"/>
    </row>
    <row r="11" spans="1:44" ht="12.75">
      <c r="A11" s="72" t="s">
        <v>161</v>
      </c>
      <c r="B11" s="73">
        <f ca="1">LOOKUP($A11,'Womens 17-20'!$N$7:$N$15,'Womens 17-20'!$P$7:$P$20)</f>
        <v>0</v>
      </c>
      <c r="C11" s="73">
        <f ca="1">LOOKUP($A11,'Womens 21-29'!$N$7:$N$15,'Womens 21-29'!$P$7:$P$20)</f>
        <v>0</v>
      </c>
      <c r="D11" s="73">
        <f ca="1">LOOKUP($A11,'Womens 30-34'!$N$7:$N$15,'Womens 30-34'!$P$7:$P$20)</f>
        <v>0</v>
      </c>
      <c r="E11" s="73">
        <f ca="1">LOOKUP($A11,'Womens 35-39'!$N$7:$N$15,'Womens 35-39'!$P$7:$P$20)</f>
        <v>0</v>
      </c>
      <c r="F11" s="73">
        <f ca="1">LOOKUP($A11,'Womens 40-44'!$N$7:$N$15,'Womens 40-44'!$P$7:$P$20)</f>
        <v>0</v>
      </c>
      <c r="G11" s="73">
        <f ca="1">LOOKUP($A11,'Womens 45-49'!$N$7:$N$15,'Womens 45-49'!$P$7:$P$20)</f>
        <v>0</v>
      </c>
      <c r="H11" s="73">
        <f ca="1">LOOKUP($A11,'Womens 50-54'!$N$7:$N$15,'Womens 50-54'!$P$7:$P$20)</f>
        <v>0</v>
      </c>
      <c r="I11" s="73">
        <f ca="1">LOOKUP($A11,'Womens 55-59'!$N$7:$N$15,'Womens 55-59'!$P$7:$P$20)</f>
        <v>0</v>
      </c>
      <c r="J11" s="73">
        <f ca="1">LOOKUP($A11,'Womens 60-64'!$N$7:$N$15,'Womens 60-64'!$P$7:$P$20)</f>
        <v>0</v>
      </c>
      <c r="K11" s="73">
        <f ca="1">LOOKUP($A11,'Womens 65-69'!$N$7:$N$15,'Womens 65-69'!$P$7:$P$20)</f>
        <v>0</v>
      </c>
      <c r="L11" s="73">
        <f ca="1">LOOKUP($A11,'Womens 70-74'!$N$7:$N$15,'Womens 70-74'!$P$7:$P$20)</f>
        <v>0</v>
      </c>
      <c r="M11" s="73">
        <f ca="1">LOOKUP($A11,'Womens 75-79'!$N$7:$N$15,'Womens 75-79'!$P$7:$P$20)</f>
        <v>0</v>
      </c>
      <c r="N11" s="73">
        <f ca="1">LOOKUP($A11,'Womens 80-84'!$N$7:$N$15,'Womens 80-84'!$P$7:$P$20)</f>
        <v>0</v>
      </c>
      <c r="O11" s="73">
        <f ca="1">LOOKUP($A11,'Womens 85-89'!$N$7:$N$15,'Womens 85-89'!$P$7:$P$20)</f>
        <v>0</v>
      </c>
      <c r="P11" s="74">
        <f ca="1">LOOKUP($A11,'Womens Alt'!$N$7:$N$15,'Womens Alt'!$P$7:$P$20)</f>
        <v>0</v>
      </c>
      <c r="Q11" s="64">
        <f t="shared" ca="1" si="0"/>
        <v>0</v>
      </c>
      <c r="R11" s="2"/>
      <c r="S11" s="1"/>
      <c r="T11" s="2"/>
      <c r="AP11" s="4"/>
      <c r="AQ11" s="4"/>
      <c r="AR11" s="4"/>
    </row>
    <row r="12" spans="1:44" ht="12.75">
      <c r="A12" s="53" t="s">
        <v>162</v>
      </c>
      <c r="B12" s="75">
        <f ca="1">LOOKUP($A12,'Womens 17-20'!$N$7:$N$15,'Womens 17-20'!$P$7:$P$20)</f>
        <v>0</v>
      </c>
      <c r="C12" s="75">
        <f ca="1">LOOKUP($A12,'Womens 21-29'!$N$7:$N$15,'Womens 21-29'!$P$7:$P$20)</f>
        <v>0</v>
      </c>
      <c r="D12" s="75">
        <f ca="1">LOOKUP($A12,'Womens 30-34'!$N$7:$N$15,'Womens 30-34'!$P$7:$P$20)</f>
        <v>0</v>
      </c>
      <c r="E12" s="75">
        <f ca="1">LOOKUP($A12,'Womens 35-39'!$N$7:$N$15,'Womens 35-39'!$P$7:$P$20)</f>
        <v>0</v>
      </c>
      <c r="F12" s="75">
        <f ca="1">LOOKUP($A12,'Womens 40-44'!$N$7:$N$15,'Womens 40-44'!$P$7:$P$20)</f>
        <v>0</v>
      </c>
      <c r="G12" s="75">
        <f ca="1">LOOKUP($A12,'Womens 45-49'!$N$7:$N$15,'Womens 45-49'!$P$7:$P$20)</f>
        <v>0</v>
      </c>
      <c r="H12" s="75">
        <f ca="1">LOOKUP($A12,'Womens 50-54'!$N$7:$N$15,'Womens 50-54'!$P$7:$P$20)</f>
        <v>0</v>
      </c>
      <c r="I12" s="75">
        <f ca="1">LOOKUP($A12,'Womens 55-59'!$N$7:$N$15,'Womens 55-59'!$P$7:$P$20)</f>
        <v>0</v>
      </c>
      <c r="J12" s="75">
        <f ca="1">LOOKUP($A12,'Womens 60-64'!$N$7:$N$15,'Womens 60-64'!$P$7:$P$20)</f>
        <v>0</v>
      </c>
      <c r="K12" s="75">
        <f ca="1">LOOKUP($A12,'Womens 65-69'!$N$7:$N$15,'Womens 65-69'!$P$7:$P$20)</f>
        <v>0</v>
      </c>
      <c r="L12" s="75">
        <f ca="1">LOOKUP($A12,'Womens 70-74'!$N$7:$N$15,'Womens 70-74'!$P$7:$P$20)</f>
        <v>0</v>
      </c>
      <c r="M12" s="75">
        <f ca="1">LOOKUP($A12,'Womens 75-79'!$N$7:$N$15,'Womens 75-79'!$P$7:$P$20)</f>
        <v>0</v>
      </c>
      <c r="N12" s="75">
        <f ca="1">LOOKUP($A12,'Womens 80-84'!$N$7:$N$15,'Womens 80-84'!$P$7:$P$20)</f>
        <v>0</v>
      </c>
      <c r="O12" s="75">
        <f ca="1">LOOKUP($A12,'Womens 85-89'!$N$7:$N$15,'Womens 85-89'!$P$7:$P$20)</f>
        <v>0</v>
      </c>
      <c r="P12" s="74">
        <f ca="1">LOOKUP($A12,'Womens Alt'!$N$7:$N$15,'Womens Alt'!$P$7:$P$20)</f>
        <v>0</v>
      </c>
      <c r="Q12" s="64">
        <f t="shared" ca="1" si="0"/>
        <v>0</v>
      </c>
      <c r="R12" s="2"/>
      <c r="S12" s="1"/>
      <c r="T12" s="2"/>
      <c r="AP12" s="4"/>
      <c r="AQ12" s="4"/>
      <c r="AR12" s="4"/>
    </row>
    <row r="13" spans="2:21" ht="3" customHeight="1" thickBot="1">
      <c r="B13" s="4"/>
      <c r="C13" s="59"/>
      <c r="D13" s="2"/>
      <c r="E13" s="2"/>
      <c r="F13" s="2"/>
      <c r="G13" s="2"/>
      <c r="H13" s="2"/>
      <c r="I13" s="2"/>
      <c r="J13" s="4"/>
      <c r="K13" s="2"/>
      <c r="L13" s="2"/>
      <c r="M13" s="2"/>
      <c r="N13" s="2"/>
      <c r="O13" s="2"/>
      <c r="P13" s="2"/>
      <c r="Q13" s="2"/>
      <c r="R13" s="2"/>
      <c r="S13" s="4"/>
      <c r="T13" s="4"/>
      <c r="U13" s="4"/>
    </row>
    <row r="14" spans="1:21" ht="13.5" thickBot="1">
      <c r="A14" s="1"/>
      <c r="B14" s="224" t="s">
        <v>89</v>
      </c>
      <c r="C14" s="225"/>
      <c r="D14" s="225"/>
      <c r="E14" s="225"/>
      <c r="F14" s="225"/>
      <c r="G14" s="225"/>
      <c r="H14" s="225"/>
      <c r="I14" s="225"/>
      <c r="J14" s="225"/>
      <c r="K14" s="225"/>
      <c r="L14" s="225"/>
      <c r="M14" s="225"/>
      <c r="N14" s="225"/>
      <c r="O14" s="225"/>
      <c r="P14" s="225"/>
      <c r="Q14" s="226"/>
      <c r="R14" s="54"/>
      <c r="S14" s="54"/>
      <c r="T14" s="54"/>
      <c r="U14" s="4"/>
    </row>
    <row r="15" spans="1:18" ht="12.75">
      <c r="A15" s="93" t="s">
        <v>33</v>
      </c>
      <c r="B15" s="94" t="s">
        <v>86</v>
      </c>
      <c r="C15" s="94" t="s">
        <v>87</v>
      </c>
      <c r="D15" s="94" t="s">
        <v>85</v>
      </c>
      <c r="E15" s="94" t="s">
        <v>84</v>
      </c>
      <c r="F15" s="94" t="s">
        <v>83</v>
      </c>
      <c r="G15" s="94" t="s">
        <v>82</v>
      </c>
      <c r="H15" s="94" t="s">
        <v>81</v>
      </c>
      <c r="I15" s="94" t="s">
        <v>80</v>
      </c>
      <c r="J15" s="94" t="s">
        <v>79</v>
      </c>
      <c r="K15" s="94" t="s">
        <v>78</v>
      </c>
      <c r="L15" s="94" t="s">
        <v>77</v>
      </c>
      <c r="M15" s="94" t="s">
        <v>76</v>
      </c>
      <c r="N15" s="94" t="s">
        <v>75</v>
      </c>
      <c r="O15" s="94" t="s">
        <v>74</v>
      </c>
      <c r="P15" s="164" t="s">
        <v>150</v>
      </c>
      <c r="Q15" s="93" t="s">
        <v>90</v>
      </c>
      <c r="R15"/>
    </row>
    <row r="16" spans="1:18" ht="12.75">
      <c r="A16" s="72" t="s">
        <v>156</v>
      </c>
      <c r="B16" s="74">
        <f ca="1">LOOKUP($A16,'Mens 17-20'!$N$7:$N$15,'Mens 17-20'!$P$7:$P$20)</f>
        <v>0</v>
      </c>
      <c r="C16" s="74">
        <f ca="1">LOOKUP($A16,'Mens 21-29'!$N$7:$N$15,'Mens 21-29'!$P$7:$P$20)</f>
        <v>100</v>
      </c>
      <c r="D16" s="74">
        <f ca="1">LOOKUP($A16,'Mens 30-34'!$N$7:$N$15,'Mens 30-34'!$P$7:$P$20)</f>
        <v>100</v>
      </c>
      <c r="E16" s="74">
        <f ca="1">LOOKUP($A16,'Mens 35-39'!$N$7:$N$15,'Mens 35-39'!$P$7:$P$20)</f>
        <v>0</v>
      </c>
      <c r="F16" s="74">
        <f ca="1">LOOKUP($A16,'Mens 40-44'!$N$7:$N$15,'Mens 40-44'!$P$7:$P$20)</f>
        <v>81</v>
      </c>
      <c r="G16" s="74">
        <f ca="1">LOOKUP($A16,'Mens 45-49'!$N$7:$N$15,'Mens 45-49'!$P$7:$P$20)</f>
        <v>85.50</v>
      </c>
      <c r="H16" s="74">
        <f ca="1">LOOKUP($A16,'Mens 50-54'!$N$7:$N$15,'Mens 50-54'!$P$7:$P$20)</f>
        <v>0</v>
      </c>
      <c r="I16" s="74">
        <f ca="1">LOOKUP($A16,'Mens 55-59'!$N$7:$N$15,'Mens 55-59'!$P$7:$P$20)</f>
        <v>81</v>
      </c>
      <c r="J16" s="74">
        <f ca="1">LOOKUP($A16,'Mens 60-64'!$N$7:$N$15,'Mens 60-64'!$P$7:$P$20)</f>
        <v>90</v>
      </c>
      <c r="K16" s="74">
        <f ca="1">LOOKUP($A16,'Mens 65-69'!$N$7:$N$15,'Mens 65-69'!$P$7:$P$20)</f>
        <v>90</v>
      </c>
      <c r="L16" s="74">
        <f ca="1">LOOKUP($A16,'Mens 70-74'!$N$7:$N$15,'Mens 70-74'!$P$7:$P$20)</f>
        <v>0</v>
      </c>
      <c r="M16" s="74">
        <f ca="1">LOOKUP($A16,'Mens 75-79'!$N$7:$N$15,'Mens 75-79'!$P$7:$P$20)</f>
        <v>81</v>
      </c>
      <c r="N16" s="74">
        <f ca="1">LOOKUP($A16,'Mens 80-84'!$N$7:$N$15,'Mens 80-84'!$P$7:$P$20)</f>
        <v>68</v>
      </c>
      <c r="O16" s="74">
        <f ca="1">LOOKUP($A16,'Mens 85-89'!$N$7:$N$15,'Mens 85-89'!$P$7:$P$20)</f>
        <v>0</v>
      </c>
      <c r="P16" s="74">
        <f ca="1">LOOKUP($A16,'Mens Alt'!$N$7:$N$15,'Mens Alt'!$P$7:$P$20)</f>
        <v>100</v>
      </c>
      <c r="Q16" s="64">
        <f ca="1">SUM($B16:$P16)</f>
        <v>876.50</v>
      </c>
      <c r="R16"/>
    </row>
    <row r="17" spans="1:18" ht="12.75">
      <c r="A17" s="72" t="s">
        <v>130</v>
      </c>
      <c r="B17" s="73">
        <f ca="1">LOOKUP($A17,'Mens 17-20'!$N$7:$N$15,'Mens 17-20'!$P$7:$P$20)</f>
        <v>0</v>
      </c>
      <c r="C17" s="73">
        <f ca="1">LOOKUP($A17,'Mens 21-29'!$N$7:$N$15,'Mens 21-29'!$P$7:$P$20)</f>
        <v>0</v>
      </c>
      <c r="D17" s="73">
        <f ca="1">LOOKUP($A17,'Mens 30-34'!$N$7:$N$15,'Mens 30-34'!$P$7:$P$20)</f>
        <v>0</v>
      </c>
      <c r="E17" s="73">
        <f ca="1">LOOKUP($A17,'Mens 35-39'!$N$7:$N$15,'Mens 35-39'!$P$7:$P$20)</f>
        <v>0</v>
      </c>
      <c r="F17" s="73">
        <f ca="1">LOOKUP($A17,'Mens 40-44'!$N$7:$N$15,'Mens 40-44'!$P$7:$P$20)</f>
        <v>0</v>
      </c>
      <c r="G17" s="73">
        <f ca="1">LOOKUP($A17,'Mens 45-49'!$N$7:$N$15,'Mens 45-49'!$P$7:$P$20)</f>
        <v>0</v>
      </c>
      <c r="H17" s="73">
        <f ca="1">LOOKUP($A17,'Mens 50-54'!$N$7:$N$15,'Mens 50-54'!$P$7:$P$20)</f>
        <v>0</v>
      </c>
      <c r="I17" s="73">
        <f ca="1">LOOKUP($A17,'Mens 55-59'!$N$7:$N$15,'Mens 55-59'!$P$7:$P$20)</f>
        <v>64</v>
      </c>
      <c r="J17" s="73">
        <f ca="1">LOOKUP($A17,'Mens 60-64'!$N$7:$N$15,'Mens 60-64'!$P$7:$P$20)</f>
        <v>72</v>
      </c>
      <c r="K17" s="73">
        <f ca="1">LOOKUP($A17,'Mens 65-69'!$N$7:$N$15,'Mens 65-69'!$P$7:$P$20)</f>
        <v>81</v>
      </c>
      <c r="L17" s="73">
        <f ca="1">LOOKUP($A17,'Mens 70-74'!$N$7:$N$15,'Mens 70-74'!$P$7:$P$20)</f>
        <v>0</v>
      </c>
      <c r="M17" s="73">
        <f ca="1">LOOKUP($A17,'Mens 75-79'!$N$7:$N$15,'Mens 75-79'!$P$7:$P$20)</f>
        <v>100</v>
      </c>
      <c r="N17" s="73">
        <f ca="1">LOOKUP($A17,'Mens 80-84'!$N$7:$N$15,'Mens 80-84'!$P$7:$P$20)</f>
        <v>68</v>
      </c>
      <c r="O17" s="73">
        <f ca="1">LOOKUP($A17,'Mens 85-89'!$N$7:$N$15,'Mens 85-89'!$P$7:$P$20)</f>
        <v>0</v>
      </c>
      <c r="P17" s="73">
        <f ca="1">LOOKUP($A17,'Mens Alt'!$N$7:$N$15,'Mens Alt'!$P$7:$P$20)</f>
        <v>0</v>
      </c>
      <c r="Q17" s="64">
        <f ca="1" t="shared" si="1" ref="Q17:Q24">SUM($B17:$P17)</f>
        <v>385</v>
      </c>
      <c r="R17"/>
    </row>
    <row r="18" spans="1:20" ht="12.75">
      <c r="A18" s="72" t="s">
        <v>157</v>
      </c>
      <c r="B18" s="73">
        <f ca="1">LOOKUP($A18,'Mens 17-20'!$N$7:$N$15,'Mens 17-20'!$P$7:$P$20)</f>
        <v>0</v>
      </c>
      <c r="C18" s="73">
        <f ca="1">LOOKUP($A18,'Mens 21-29'!$N$7:$N$15,'Mens 21-29'!$P$7:$P$20)</f>
        <v>0</v>
      </c>
      <c r="D18" s="73">
        <f ca="1">LOOKUP($A18,'Mens 30-34'!$N$7:$N$15,'Mens 30-34'!$P$7:$P$20)</f>
        <v>0</v>
      </c>
      <c r="E18" s="73">
        <f ca="1">LOOKUP($A18,'Mens 35-39'!$N$7:$N$15,'Mens 35-39'!$P$7:$P$20)</f>
        <v>0</v>
      </c>
      <c r="F18" s="73">
        <f ca="1">LOOKUP($A18,'Mens 40-44'!$N$7:$N$15,'Mens 40-44'!$P$7:$P$20)</f>
        <v>90</v>
      </c>
      <c r="G18" s="73">
        <f ca="1">LOOKUP($A18,'Mens 45-49'!$N$7:$N$15,'Mens 45-49'!$P$7:$P$20)</f>
        <v>72</v>
      </c>
      <c r="H18" s="73">
        <f ca="1">LOOKUP($A18,'Mens 50-54'!$N$7:$N$15,'Mens 50-54'!$P$7:$P$20)</f>
        <v>0</v>
      </c>
      <c r="I18" s="73">
        <f ca="1">LOOKUP($A18,'Mens 55-59'!$N$7:$N$15,'Mens 55-59'!$P$7:$P$20)</f>
        <v>72</v>
      </c>
      <c r="J18" s="73">
        <f ca="1">LOOKUP($A18,'Mens 60-64'!$N$7:$N$15,'Mens 60-64'!$P$7:$P$20)</f>
        <v>81</v>
      </c>
      <c r="K18" s="73">
        <f ca="1">LOOKUP($A18,'Mens 65-69'!$N$7:$N$15,'Mens 65-69'!$P$7:$P$20)</f>
        <v>72</v>
      </c>
      <c r="L18" s="73">
        <f ca="1">LOOKUP($A18,'Mens 70-74'!$N$7:$N$15,'Mens 70-74'!$P$7:$P$20)</f>
        <v>76.50</v>
      </c>
      <c r="M18" s="73">
        <f ca="1">LOOKUP($A18,'Mens 75-79'!$N$7:$N$15,'Mens 75-79'!$P$7:$P$20)</f>
        <v>72</v>
      </c>
      <c r="N18" s="73">
        <f ca="1">LOOKUP($A18,'Mens 80-84'!$N$7:$N$15,'Mens 80-84'!$P$7:$P$20)</f>
        <v>0</v>
      </c>
      <c r="O18" s="73">
        <f ca="1">LOOKUP($A18,'Mens 85-89'!$N$7:$N$15,'Mens 85-89'!$P$7:$P$20)</f>
        <v>100</v>
      </c>
      <c r="P18" s="73">
        <f ca="1">LOOKUP($A18,'Mens Alt'!$N$7:$N$15,'Mens Alt'!$P$7:$P$20)</f>
        <v>0</v>
      </c>
      <c r="Q18" s="64">
        <f t="shared" ca="1" si="1"/>
        <v>635.50</v>
      </c>
      <c r="R18" s="26"/>
      <c r="S18" s="26"/>
      <c r="T18" s="26"/>
    </row>
    <row r="19" spans="1:30" ht="12.75">
      <c r="A19" s="72" t="s">
        <v>158</v>
      </c>
      <c r="B19" s="73">
        <f ca="1">LOOKUP($A19,'Mens 17-20'!$N$7:$N$15,'Mens 17-20'!$P$7:$P$20)</f>
        <v>0</v>
      </c>
      <c r="C19" s="73">
        <f ca="1">LOOKUP($A19,'Mens 21-29'!$N$7:$N$15,'Mens 21-29'!$P$7:$P$20)</f>
        <v>0</v>
      </c>
      <c r="D19" s="73">
        <f ca="1">LOOKUP($A19,'Mens 30-34'!$N$7:$N$15,'Mens 30-34'!$P$7:$P$20)</f>
        <v>0</v>
      </c>
      <c r="E19" s="73">
        <f ca="1">LOOKUP($A19,'Mens 35-39'!$N$7:$N$15,'Mens 35-39'!$P$7:$P$20)</f>
        <v>0</v>
      </c>
      <c r="F19" s="73">
        <f ca="1">LOOKUP($A19,'Mens 40-44'!$N$7:$N$15,'Mens 40-44'!$P$7:$P$20)</f>
        <v>0</v>
      </c>
      <c r="G19" s="73">
        <f ca="1">LOOKUP($A19,'Mens 45-49'!$N$7:$N$15,'Mens 45-49'!$P$7:$P$20)</f>
        <v>0</v>
      </c>
      <c r="H19" s="73">
        <f ca="1">LOOKUP($A19,'Mens 50-54'!$N$7:$N$15,'Mens 50-54'!$P$7:$P$20)</f>
        <v>0</v>
      </c>
      <c r="I19" s="73">
        <f ca="1">LOOKUP($A19,'Mens 55-59'!$N$7:$N$15,'Mens 55-59'!$P$7:$P$20)</f>
        <v>0</v>
      </c>
      <c r="J19" s="73">
        <f ca="1">LOOKUP($A19,'Mens 60-64'!$N$7:$N$15,'Mens 60-64'!$P$7:$P$20)</f>
        <v>0</v>
      </c>
      <c r="K19" s="73">
        <f ca="1">LOOKUP($A19,'Mens 65-69'!$N$7:$N$15,'Mens 65-69'!$P$7:$P$20)</f>
        <v>0</v>
      </c>
      <c r="L19" s="73">
        <f ca="1">LOOKUP($A19,'Mens 70-74'!$N$7:$N$15,'Mens 70-74'!$P$7:$P$20)</f>
        <v>76.50</v>
      </c>
      <c r="M19" s="73">
        <f ca="1">LOOKUP($A19,'Mens 75-79'!$N$7:$N$15,'Mens 75-79'!$P$7:$P$20)</f>
        <v>0</v>
      </c>
      <c r="N19" s="73">
        <f ca="1">LOOKUP($A19,'Mens 80-84'!$N$7:$N$15,'Mens 80-84'!$P$7:$P$20)</f>
        <v>81</v>
      </c>
      <c r="O19" s="73">
        <f ca="1">LOOKUP($A19,'Mens 85-89'!$N$7:$N$15,'Mens 85-89'!$P$7:$P$20)</f>
        <v>0</v>
      </c>
      <c r="P19" s="73">
        <f ca="1">LOOKUP($A19,'Mens Alt'!$N$7:$N$15,'Mens Alt'!$P$7:$P$20)</f>
        <v>0</v>
      </c>
      <c r="Q19" s="64">
        <f t="shared" ca="1" si="1"/>
        <v>157.50</v>
      </c>
      <c r="R19"/>
      <c r="U19" s="1"/>
      <c r="V19" s="1"/>
      <c r="X19" s="2"/>
      <c r="Y19" s="1"/>
      <c r="AA19" s="4"/>
      <c r="AB19" s="1"/>
      <c r="AD19" s="4"/>
    </row>
    <row r="20" spans="1:30" ht="12.75">
      <c r="A20" s="72" t="s">
        <v>154</v>
      </c>
      <c r="B20" s="73">
        <f ca="1">LOOKUP($A20,'Mens 17-20'!$N$7:$N$15,'Mens 17-20'!$P$7:$P$20)</f>
        <v>0</v>
      </c>
      <c r="C20" s="73">
        <f ca="1">LOOKUP($A20,'Mens 21-29'!$N$7:$N$15,'Mens 21-29'!$P$7:$P$20)</f>
        <v>0</v>
      </c>
      <c r="D20" s="73">
        <f ca="1">LOOKUP($A20,'Mens 30-34'!$N$7:$N$15,'Mens 30-34'!$P$7:$P$20)</f>
        <v>90</v>
      </c>
      <c r="E20" s="73">
        <f ca="1">LOOKUP($A20,'Mens 35-39'!$N$7:$N$15,'Mens 35-39'!$P$7:$P$20)</f>
        <v>100</v>
      </c>
      <c r="F20" s="73">
        <f ca="1">LOOKUP($A20,'Mens 40-44'!$N$7:$N$15,'Mens 40-44'!$P$7:$P$20)</f>
        <v>100</v>
      </c>
      <c r="G20" s="73">
        <f ca="1">LOOKUP($A20,'Mens 45-49'!$N$7:$N$15,'Mens 45-49'!$P$7:$P$20)</f>
        <v>100</v>
      </c>
      <c r="H20" s="73">
        <f ca="1">LOOKUP($A20,'Mens 50-54'!$N$7:$N$15,'Mens 50-54'!$P$7:$P$20)</f>
        <v>100</v>
      </c>
      <c r="I20" s="73">
        <f ca="1">LOOKUP($A20,'Mens 55-59'!$N$7:$N$15,'Mens 55-59'!$P$7:$P$20)</f>
        <v>100</v>
      </c>
      <c r="J20" s="73">
        <f ca="1">LOOKUP($A20,'Mens 60-64'!$N$7:$N$15,'Mens 60-64'!$P$7:$P$20)</f>
        <v>100</v>
      </c>
      <c r="K20" s="73">
        <f ca="1">LOOKUP($A20,'Mens 65-69'!$N$7:$N$15,'Mens 65-69'!$P$7:$P$20)</f>
        <v>100</v>
      </c>
      <c r="L20" s="73">
        <f ca="1">LOOKUP($A20,'Mens 70-74'!$N$7:$N$15,'Mens 70-74'!$P$7:$P$20)</f>
        <v>100</v>
      </c>
      <c r="M20" s="73">
        <f ca="1">LOOKUP($A20,'Mens 75-79'!$N$7:$N$15,'Mens 75-79'!$P$7:$P$20)</f>
        <v>90</v>
      </c>
      <c r="N20" s="73">
        <f ca="1">LOOKUP($A20,'Mens 80-84'!$N$7:$N$15,'Mens 80-84'!$P$7:$P$20)</f>
        <v>90</v>
      </c>
      <c r="O20" s="73">
        <f ca="1">LOOKUP($A20,'Mens 85-89'!$N$7:$N$15,'Mens 85-89'!$P$7:$P$20)</f>
        <v>0</v>
      </c>
      <c r="P20" s="73">
        <f ca="1">LOOKUP($A20,'Mens Alt'!$N$7:$N$15,'Mens Alt'!$P$7:$P$20)</f>
        <v>90</v>
      </c>
      <c r="Q20" s="64">
        <f t="shared" ca="1" si="1"/>
        <v>1160</v>
      </c>
      <c r="R20"/>
      <c r="U20" s="1"/>
      <c r="V20" s="1"/>
      <c r="X20" s="2"/>
      <c r="Y20" s="1"/>
      <c r="AA20" s="4"/>
      <c r="AB20" s="1"/>
      <c r="AD20" s="4"/>
    </row>
    <row r="21" spans="1:30" ht="12.75">
      <c r="A21" s="72" t="s">
        <v>159</v>
      </c>
      <c r="B21" s="73">
        <f ca="1">LOOKUP($A21,'Mens 17-20'!$N$7:$N$15,'Mens 17-20'!$P$7:$P$20)</f>
        <v>0</v>
      </c>
      <c r="C21" s="73">
        <f ca="1">LOOKUP($A21,'Mens 21-29'!$N$7:$N$15,'Mens 21-29'!$P$7:$P$20)</f>
        <v>0</v>
      </c>
      <c r="D21" s="73">
        <f ca="1">LOOKUP($A21,'Mens 30-34'!$N$7:$N$15,'Mens 30-34'!$P$7:$P$20)</f>
        <v>0</v>
      </c>
      <c r="E21" s="73">
        <f ca="1">LOOKUP($A21,'Mens 35-39'!$N$7:$N$15,'Mens 35-39'!$P$7:$P$20)</f>
        <v>0</v>
      </c>
      <c r="F21" s="73">
        <f ca="1">LOOKUP($A21,'Mens 40-44'!$N$7:$N$15,'Mens 40-44'!$P$7:$P$20)</f>
        <v>0</v>
      </c>
      <c r="G21" s="73">
        <f ca="1">LOOKUP($A21,'Mens 45-49'!$N$7:$N$15,'Mens 45-49'!$P$7:$P$20)</f>
        <v>0</v>
      </c>
      <c r="H21" s="73">
        <f ca="1">LOOKUP($A21,'Mens 50-54'!$N$7:$N$15,'Mens 50-54'!$P$7:$P$20)</f>
        <v>85.50</v>
      </c>
      <c r="I21" s="73">
        <f ca="1">LOOKUP($A21,'Mens 55-59'!$N$7:$N$15,'Mens 55-59'!$P$7:$P$20)</f>
        <v>0</v>
      </c>
      <c r="J21" s="73">
        <f ca="1">LOOKUP($A21,'Mens 60-64'!$N$7:$N$15,'Mens 60-64'!$P$7:$P$20)</f>
        <v>0</v>
      </c>
      <c r="K21" s="73">
        <f ca="1">LOOKUP($A21,'Mens 65-69'!$N$7:$N$15,'Mens 65-69'!$P$7:$P$20)</f>
        <v>57</v>
      </c>
      <c r="L21" s="73">
        <f ca="1">LOOKUP($A21,'Mens 70-74'!$N$7:$N$15,'Mens 70-74'!$P$7:$P$20)</f>
        <v>0</v>
      </c>
      <c r="M21" s="73">
        <f ca="1">LOOKUP($A21,'Mens 75-79'!$N$7:$N$15,'Mens 75-79'!$P$7:$P$20)</f>
        <v>0</v>
      </c>
      <c r="N21" s="73">
        <f ca="1">LOOKUP($A21,'Mens 80-84'!$N$7:$N$15,'Mens 80-84'!$P$7:$P$20)</f>
        <v>0</v>
      </c>
      <c r="O21" s="73">
        <f ca="1">LOOKUP($A21,'Mens 85-89'!$N$7:$N$15,'Mens 85-89'!$P$7:$P$20)</f>
        <v>0</v>
      </c>
      <c r="P21" s="73">
        <f ca="1">LOOKUP($A21,'Mens Alt'!$N$7:$N$15,'Mens Alt'!$P$7:$P$20)</f>
        <v>0</v>
      </c>
      <c r="Q21" s="64">
        <f t="shared" ca="1" si="1"/>
        <v>142.50</v>
      </c>
      <c r="R21"/>
      <c r="U21" s="1"/>
      <c r="V21" s="1"/>
      <c r="X21" s="2"/>
      <c r="Y21" s="1"/>
      <c r="AA21" s="4"/>
      <c r="AB21" s="1"/>
      <c r="AD21" s="4"/>
    </row>
    <row r="22" spans="1:30" ht="12.75">
      <c r="A22" s="72" t="s">
        <v>160</v>
      </c>
      <c r="B22" s="73">
        <f ca="1">LOOKUP($A22,'Mens 17-20'!$N$7:$N$15,'Mens 17-20'!$P$7:$P$20)</f>
        <v>0</v>
      </c>
      <c r="C22" s="73">
        <f ca="1">LOOKUP($A22,'Mens 21-29'!$N$7:$N$15,'Mens 21-29'!$P$7:$P$20)</f>
        <v>0</v>
      </c>
      <c r="D22" s="73">
        <f ca="1">LOOKUP($A22,'Mens 30-34'!$N$7:$N$15,'Mens 30-34'!$P$7:$P$20)</f>
        <v>0</v>
      </c>
      <c r="E22" s="73">
        <f ca="1">LOOKUP($A22,'Mens 35-39'!$N$7:$N$15,'Mens 35-39'!$P$7:$P$20)</f>
        <v>0</v>
      </c>
      <c r="F22" s="73">
        <f ca="1">LOOKUP($A22,'Mens 40-44'!$N$7:$N$15,'Mens 40-44'!$P$7:$P$20)</f>
        <v>0</v>
      </c>
      <c r="G22" s="73">
        <f ca="1">LOOKUP($A22,'Mens 45-49'!$N$7:$N$15,'Mens 45-49'!$P$7:$P$20)</f>
        <v>85.50</v>
      </c>
      <c r="H22" s="73">
        <f ca="1">LOOKUP($A22,'Mens 50-54'!$N$7:$N$15,'Mens 50-54'!$P$7:$P$20)</f>
        <v>0</v>
      </c>
      <c r="I22" s="73">
        <f ca="1">LOOKUP($A22,'Mens 55-59'!$N$7:$N$15,'Mens 55-59'!$P$7:$P$20)</f>
        <v>90</v>
      </c>
      <c r="J22" s="73">
        <f ca="1">LOOKUP($A22,'Mens 60-64'!$N$7:$N$15,'Mens 60-64'!$P$7:$P$20)</f>
        <v>64</v>
      </c>
      <c r="K22" s="73">
        <f ca="1">LOOKUP($A22,'Mens 65-69'!$N$7:$N$15,'Mens 65-69'!$P$7:$P$20)</f>
        <v>64</v>
      </c>
      <c r="L22" s="73">
        <f ca="1">LOOKUP($A22,'Mens 70-74'!$N$7:$N$15,'Mens 70-74'!$P$7:$P$20)</f>
        <v>90</v>
      </c>
      <c r="M22" s="73">
        <f ca="1">LOOKUP($A22,'Mens 75-79'!$N$7:$N$15,'Mens 75-79'!$P$7:$P$20)</f>
        <v>0</v>
      </c>
      <c r="N22" s="73">
        <f ca="1">LOOKUP($A22,'Mens 80-84'!$N$7:$N$15,'Mens 80-84'!$P$7:$P$20)</f>
        <v>100</v>
      </c>
      <c r="O22" s="73">
        <f ca="1">LOOKUP($A22,'Mens 85-89'!$N$7:$N$15,'Mens 85-89'!$P$7:$P$20)</f>
        <v>0</v>
      </c>
      <c r="P22" s="73">
        <f ca="1">LOOKUP($A22,'Mens Alt'!$N$7:$N$15,'Mens Alt'!$P$7:$P$20)</f>
        <v>0</v>
      </c>
      <c r="Q22" s="64">
        <f t="shared" ca="1" si="1"/>
        <v>493.50</v>
      </c>
      <c r="R22"/>
      <c r="U22" s="1"/>
      <c r="V22" s="1"/>
      <c r="X22" s="2"/>
      <c r="Y22" s="1"/>
      <c r="AA22" s="4"/>
      <c r="AB22" s="1"/>
      <c r="AD22" s="4"/>
    </row>
    <row r="23" spans="1:30" ht="12.75">
      <c r="A23" s="72" t="s">
        <v>161</v>
      </c>
      <c r="B23" s="73">
        <f ca="1">LOOKUP($A23,'Mens 17-20'!$N$7:$N$15,'Mens 17-20'!$P$7:$P$20)</f>
        <v>0</v>
      </c>
      <c r="C23" s="73">
        <f ca="1">LOOKUP($A23,'Mens 21-29'!$N$7:$N$15,'Mens 21-29'!$P$7:$P$20)</f>
        <v>0</v>
      </c>
      <c r="D23" s="73">
        <f ca="1">LOOKUP($A23,'Mens 30-34'!$N$7:$N$15,'Mens 30-34'!$P$7:$P$20)</f>
        <v>0</v>
      </c>
      <c r="E23" s="73">
        <f ca="1">LOOKUP($A23,'Mens 35-39'!$N$7:$N$15,'Mens 35-39'!$P$7:$P$20)</f>
        <v>0</v>
      </c>
      <c r="F23" s="73">
        <f ca="1">LOOKUP($A23,'Mens 40-44'!$N$7:$N$15,'Mens 40-44'!$P$7:$P$20)</f>
        <v>0</v>
      </c>
      <c r="G23" s="73">
        <f ca="1">LOOKUP($A23,'Mens 45-49'!$N$7:$N$15,'Mens 45-49'!$P$7:$P$20)</f>
        <v>0</v>
      </c>
      <c r="H23" s="73">
        <f ca="1">LOOKUP($A23,'Mens 50-54'!$N$7:$N$15,'Mens 50-54'!$P$7:$P$20)</f>
        <v>85.50</v>
      </c>
      <c r="I23" s="73">
        <f ca="1">LOOKUP($A23,'Mens 55-59'!$N$7:$N$15,'Mens 55-59'!$P$7:$P$20)</f>
        <v>0</v>
      </c>
      <c r="J23" s="73">
        <f ca="1">LOOKUP($A23,'Mens 60-64'!$N$7:$N$15,'Mens 60-64'!$P$7:$P$20)</f>
        <v>0</v>
      </c>
      <c r="K23" s="73">
        <f ca="1">LOOKUP($A23,'Mens 65-69'!$N$7:$N$15,'Mens 65-69'!$P$7:$P$20)</f>
        <v>0</v>
      </c>
      <c r="L23" s="73">
        <f ca="1">LOOKUP($A23,'Mens 70-74'!$N$7:$N$15,'Mens 70-74'!$P$7:$P$20)</f>
        <v>0</v>
      </c>
      <c r="M23" s="73">
        <f ca="1">LOOKUP($A23,'Mens 75-79'!$N$7:$N$15,'Mens 75-79'!$P$7:$P$20)</f>
        <v>0</v>
      </c>
      <c r="N23" s="73">
        <f ca="1">LOOKUP($A23,'Mens 80-84'!$N$7:$N$15,'Mens 80-84'!$P$7:$P$20)</f>
        <v>0</v>
      </c>
      <c r="O23" s="73">
        <f ca="1">LOOKUP($A23,'Mens 85-89'!$N$7:$N$15,'Mens 85-89'!$P$7:$P$20)</f>
        <v>0</v>
      </c>
      <c r="P23" s="73">
        <f ca="1">LOOKUP($A23,'Mens Alt'!$N$7:$N$15,'Mens Alt'!$P$7:$P$20)</f>
        <v>0</v>
      </c>
      <c r="Q23" s="64">
        <f t="shared" ca="1" si="1"/>
        <v>85.50</v>
      </c>
      <c r="R23"/>
      <c r="U23" s="1"/>
      <c r="V23" s="1"/>
      <c r="X23" s="2"/>
      <c r="Y23" s="1"/>
      <c r="AA23" s="4"/>
      <c r="AB23" s="1"/>
      <c r="AD23" s="4"/>
    </row>
    <row r="24" spans="1:30" ht="12.75">
      <c r="A24" s="53" t="s">
        <v>162</v>
      </c>
      <c r="B24" s="75">
        <f ca="1">LOOKUP($A24,'Mens 17-20'!$N$7:$N$15,'Mens 17-20'!$P$7:$P$20)</f>
        <v>0</v>
      </c>
      <c r="C24" s="75">
        <f ca="1">LOOKUP($A24,'Mens 21-29'!$N$7:$N$15,'Mens 21-29'!$P$7:$P$20)</f>
        <v>0</v>
      </c>
      <c r="D24" s="75">
        <f ca="1">LOOKUP($A24,'Mens 30-34'!$N$7:$N$15,'Mens 30-34'!$P$7:$P$20)</f>
        <v>0</v>
      </c>
      <c r="E24" s="75">
        <f ca="1">LOOKUP($A24,'Mens 35-39'!$N$7:$N$15,'Mens 35-39'!$P$7:$P$20)</f>
        <v>0</v>
      </c>
      <c r="F24" s="75">
        <f ca="1">LOOKUP($A24,'Mens 40-44'!$N$7:$N$15,'Mens 40-44'!$P$7:$P$20)</f>
        <v>0</v>
      </c>
      <c r="G24" s="75">
        <f ca="1">LOOKUP($A24,'Mens 45-49'!$N$7:$N$15,'Mens 45-49'!$P$7:$P$20)</f>
        <v>0</v>
      </c>
      <c r="H24" s="75">
        <f ca="1">LOOKUP($A24,'Mens 50-54'!$N$7:$N$15,'Mens 50-54'!$P$7:$P$20)</f>
        <v>0</v>
      </c>
      <c r="I24" s="75">
        <f ca="1">LOOKUP($A24,'Mens 55-59'!$N$7:$N$15,'Mens 55-59'!$P$7:$P$20)</f>
        <v>0</v>
      </c>
      <c r="J24" s="75">
        <f ca="1">LOOKUP($A24,'Mens 60-64'!$N$7:$N$15,'Mens 60-64'!$P$7:$P$20)</f>
        <v>0</v>
      </c>
      <c r="K24" s="75">
        <f ca="1">LOOKUP($A24,'Mens 65-69'!$N$7:$N$15,'Mens 65-69'!$P$7:$P$20)</f>
        <v>0</v>
      </c>
      <c r="L24" s="75">
        <f ca="1">LOOKUP($A24,'Mens 70-74'!$N$7:$N$15,'Mens 70-74'!$P$7:$P$20)</f>
        <v>0</v>
      </c>
      <c r="M24" s="75">
        <f ca="1">LOOKUP($A24,'Mens 75-79'!$N$7:$N$15,'Mens 75-79'!$P$7:$P$20)</f>
        <v>0</v>
      </c>
      <c r="N24" s="75">
        <f ca="1">LOOKUP($A24,'Mens 80-84'!$N$7:$N$15,'Mens 80-84'!$P$7:$P$20)</f>
        <v>0</v>
      </c>
      <c r="O24" s="75">
        <f ca="1">LOOKUP($A24,'Mens 85-89'!$N$7:$N$15,'Mens 85-89'!$P$7:$P$20)</f>
        <v>0</v>
      </c>
      <c r="P24" s="75">
        <f ca="1">LOOKUP($A24,'Mens Alt'!$N$7:$N$15,'Mens Alt'!$P$7:$P$20)</f>
        <v>0</v>
      </c>
      <c r="Q24" s="64">
        <f t="shared" ca="1" si="1"/>
        <v>0</v>
      </c>
      <c r="R24"/>
      <c r="U24" s="1"/>
      <c r="V24" s="1"/>
      <c r="X24" s="2"/>
      <c r="Y24" s="1"/>
      <c r="AA24" s="4"/>
      <c r="AB24" s="1"/>
      <c r="AD24" s="4"/>
    </row>
    <row r="25" spans="1:31" ht="3" customHeight="1" thickBot="1">
      <c r="A25" s="5"/>
      <c r="B25" s="2"/>
      <c r="K25" s="1"/>
      <c r="V25" s="1"/>
      <c r="W25" s="1"/>
      <c r="Y25" s="2"/>
      <c r="Z25" s="1"/>
      <c r="AB25" s="4"/>
      <c r="AC25" s="1"/>
      <c r="AE25" s="4"/>
    </row>
    <row r="26" spans="1:31" ht="12.75">
      <c r="A26" s="5"/>
      <c r="B26" s="227" t="s">
        <v>3</v>
      </c>
      <c r="C26" s="228"/>
      <c r="D26" s="228"/>
      <c r="E26" s="228"/>
      <c r="F26" s="229"/>
      <c r="G26" s="63"/>
      <c r="H26" s="63"/>
      <c r="I26" s="63"/>
      <c r="J26" s="63"/>
      <c r="K26" s="63"/>
      <c r="L26" s="63"/>
      <c r="M26" s="63"/>
      <c r="N26" s="63"/>
      <c r="O26" s="63"/>
      <c r="P26" s="63"/>
      <c r="Q26" s="63"/>
      <c r="V26" s="1"/>
      <c r="W26" s="1"/>
      <c r="Y26" s="2"/>
      <c r="Z26" s="1"/>
      <c r="AB26" s="4"/>
      <c r="AC26" s="1"/>
      <c r="AE26" s="4"/>
    </row>
    <row r="27" spans="1:21" ht="12.75">
      <c r="A27" s="93" t="s">
        <v>33</v>
      </c>
      <c r="B27" s="143" t="s">
        <v>108</v>
      </c>
      <c r="C27" s="143" t="s">
        <v>109</v>
      </c>
      <c r="D27" s="143" t="s">
        <v>123</v>
      </c>
      <c r="E27" s="143" t="s">
        <v>124</v>
      </c>
      <c r="F27" s="143" t="s">
        <v>110</v>
      </c>
      <c r="G27" s="143" t="s">
        <v>111</v>
      </c>
      <c r="H27" s="143" t="s">
        <v>125</v>
      </c>
      <c r="I27" s="143" t="s">
        <v>126</v>
      </c>
      <c r="J27" s="144" t="s">
        <v>90</v>
      </c>
      <c r="K27" s="1"/>
      <c r="L27" s="1"/>
      <c r="N27" s="2"/>
      <c r="O27" s="1"/>
      <c r="P27" s="1"/>
      <c r="R27" s="4"/>
      <c r="S27" s="1"/>
      <c r="U27" s="4"/>
    </row>
    <row r="28" spans="1:18" ht="12.75">
      <c r="A28" s="95" t="s">
        <v>156</v>
      </c>
      <c r="B28" s="74">
        <f ca="1">LOOKUP($A28,'Womens SB A'!$N$7:$N$15,'Womens SB A'!$P$7:$P$20)</f>
        <v>100</v>
      </c>
      <c r="C28" s="97">
        <f ca="1">LOOKUP($A28,'Womens SB B'!$N$7:$N$15,'Womens SB B'!$P$7:$P$20)</f>
        <v>0</v>
      </c>
      <c r="D28" s="97">
        <f ca="1">LOOKUP($A28,'Womens SB C'!$N$7:$N$15,'Womens SB C'!$P$7:$P$20)</f>
        <v>0</v>
      </c>
      <c r="E28" s="97">
        <f ca="1">LOOKUP($A28,'Womens SB D'!$N$7:$N$15,'Womens SB D'!$P$7:$P$20)</f>
        <v>0</v>
      </c>
      <c r="F28" s="74">
        <f ca="1">LOOKUP($A28,'Mens SB A'!$N$7:$N$15,'Mens SB A'!$P$7:$P$20)</f>
        <v>0</v>
      </c>
      <c r="G28" s="74">
        <f ca="1">LOOKUP($A28,'Mens SB B'!$N$7:$N$15,'Mens SB B'!$P$7:$P$20)</f>
        <v>100</v>
      </c>
      <c r="H28" s="74">
        <f ca="1">LOOKUP($A28,'Mens SB C'!$N$7:$N$15,'Mens SB C'!$P$7:$P$20)</f>
        <v>100</v>
      </c>
      <c r="I28" s="74">
        <f ca="1">LOOKUP($A28,'Mens SB D'!$N$7:$N$15,'Mens SB D'!$P$7:$P$20)</f>
        <v>90</v>
      </c>
      <c r="J28" s="64">
        <f ca="1" t="shared" si="2" ref="J28:J36">SUM($B28:$I28)</f>
        <v>390</v>
      </c>
      <c r="R28"/>
    </row>
    <row r="29" spans="1:18" ht="12.75">
      <c r="A29" s="95" t="s">
        <v>130</v>
      </c>
      <c r="B29" s="73">
        <f ca="1">LOOKUP($A29,'Womens SB A'!$N$7:$N$15,'Womens SB A'!$P$7:$P$20)</f>
        <v>0</v>
      </c>
      <c r="C29" s="98">
        <f ca="1">LOOKUP($A29,'Womens SB B'!$N$7:$N$15,'Womens SB B'!$P$7:$P$20)</f>
        <v>0</v>
      </c>
      <c r="D29" s="98">
        <f ca="1">LOOKUP($A29,'Womens SB C'!$N$7:$N$15,'Womens SB C'!$P$7:$P$20)</f>
        <v>0</v>
      </c>
      <c r="E29" s="98">
        <f ca="1">LOOKUP($A29,'Womens SB D'!$N$7:$N$15,'Womens SB D'!$P$7:$P$20)</f>
        <v>0</v>
      </c>
      <c r="F29" s="73">
        <f ca="1">LOOKUP($A29,'Mens SB A'!$N$7:$N$15,'Mens SB A'!$P$7:$P$20)</f>
        <v>0</v>
      </c>
      <c r="G29" s="73">
        <f ca="1">LOOKUP($A29,'Mens SB B'!$N$7:$N$15,'Mens SB B'!$P$7:$P$20)</f>
        <v>0</v>
      </c>
      <c r="H29" s="73">
        <f ca="1">LOOKUP($A29,'Mens SB C'!$N$7:$N$15,'Mens SB C'!$P$7:$P$20)</f>
        <v>0</v>
      </c>
      <c r="I29" s="73">
        <f ca="1">LOOKUP($A29,'Mens SB D'!$N$7:$N$15,'Mens SB D'!$P$7:$P$20)</f>
        <v>0</v>
      </c>
      <c r="J29" s="64">
        <f t="shared" ca="1" si="2"/>
        <v>0</v>
      </c>
      <c r="R29"/>
    </row>
    <row r="30" spans="1:18" ht="12.75">
      <c r="A30" s="95" t="s">
        <v>157</v>
      </c>
      <c r="B30" s="73">
        <f ca="1">LOOKUP($A30,'Womens SB A'!$N$7:$N$15,'Womens SB A'!$P$7:$P$20)</f>
        <v>0</v>
      </c>
      <c r="C30" s="98">
        <f ca="1">LOOKUP($A30,'Womens SB B'!$N$7:$N$15,'Womens SB B'!$P$7:$P$20)</f>
        <v>0</v>
      </c>
      <c r="D30" s="98">
        <f ca="1">LOOKUP($A30,'Womens SB C'!$N$7:$N$15,'Womens SB C'!$P$7:$P$20)</f>
        <v>0</v>
      </c>
      <c r="E30" s="98">
        <f ca="1">LOOKUP($A30,'Womens SB D'!$N$7:$N$15,'Womens SB D'!$P$7:$P$20)</f>
        <v>0</v>
      </c>
      <c r="F30" s="73">
        <f ca="1">LOOKUP($A30,'Mens SB A'!$N$7:$N$15,'Mens SB A'!$P$7:$P$20)</f>
        <v>0</v>
      </c>
      <c r="G30" s="73">
        <f ca="1">LOOKUP($A30,'Mens SB B'!$N$7:$N$15,'Mens SB B'!$P$7:$P$20)</f>
        <v>81</v>
      </c>
      <c r="H30" s="73">
        <f ca="1">LOOKUP($A30,'Mens SB C'!$N$7:$N$15,'Mens SB C'!$P$7:$P$20)</f>
        <v>0</v>
      </c>
      <c r="I30" s="73">
        <f ca="1">LOOKUP($A30,'Mens SB D'!$N$7:$N$15,'Mens SB D'!$P$7:$P$20)</f>
        <v>81</v>
      </c>
      <c r="J30" s="64">
        <f t="shared" ca="1" si="2"/>
        <v>162</v>
      </c>
      <c r="R30"/>
    </row>
    <row r="31" spans="1:18" ht="12.75">
      <c r="A31" s="95" t="s">
        <v>158</v>
      </c>
      <c r="B31" s="73">
        <f ca="1">LOOKUP($A31,'Womens SB A'!$N$7:$N$15,'Womens SB A'!$P$7:$P$20)</f>
        <v>0</v>
      </c>
      <c r="C31" s="98">
        <f ca="1">LOOKUP($A31,'Womens SB B'!$N$7:$N$15,'Womens SB B'!$P$7:$P$20)</f>
        <v>0</v>
      </c>
      <c r="D31" s="98">
        <f ca="1">LOOKUP($A31,'Womens SB C'!$N$7:$N$15,'Womens SB C'!$P$7:$P$20)</f>
        <v>0</v>
      </c>
      <c r="E31" s="98">
        <f ca="1">LOOKUP($A31,'Womens SB D'!$N$7:$N$15,'Womens SB D'!$P$7:$P$20)</f>
        <v>0</v>
      </c>
      <c r="F31" s="73">
        <f ca="1">LOOKUP($A31,'Mens SB A'!$N$7:$N$15,'Mens SB A'!$P$7:$P$20)</f>
        <v>0</v>
      </c>
      <c r="G31" s="73">
        <f ca="1">LOOKUP($A31,'Mens SB B'!$N$7:$N$15,'Mens SB B'!$P$7:$P$20)</f>
        <v>0</v>
      </c>
      <c r="H31" s="73">
        <f ca="1">LOOKUP($A31,'Mens SB C'!$N$7:$N$15,'Mens SB C'!$P$7:$P$20)</f>
        <v>0</v>
      </c>
      <c r="I31" s="73">
        <f ca="1">LOOKUP($A31,'Mens SB D'!$N$7:$N$15,'Mens SB D'!$P$7:$P$20)</f>
        <v>0</v>
      </c>
      <c r="J31" s="64">
        <f t="shared" ca="1" si="2"/>
        <v>0</v>
      </c>
      <c r="R31"/>
    </row>
    <row r="32" spans="1:18" ht="12.75">
      <c r="A32" s="95" t="s">
        <v>154</v>
      </c>
      <c r="B32" s="73">
        <f ca="1">LOOKUP($A32,'Womens SB A'!$N$7:$N$15,'Womens SB A'!$P$7:$P$20)</f>
        <v>81</v>
      </c>
      <c r="C32" s="98">
        <f ca="1">LOOKUP($A32,'Womens SB B'!$N$7:$N$15,'Womens SB B'!$P$7:$P$20)</f>
        <v>0</v>
      </c>
      <c r="D32" s="98">
        <f ca="1">LOOKUP($A32,'Womens SB C'!$N$7:$N$15,'Womens SB C'!$P$7:$P$20)</f>
        <v>0</v>
      </c>
      <c r="E32" s="98">
        <f ca="1">LOOKUP($A32,'Womens SB D'!$N$7:$N$15,'Womens SB D'!$P$7:$P$20)</f>
        <v>0</v>
      </c>
      <c r="F32" s="73">
        <f ca="1">LOOKUP($A32,'Mens SB A'!$N$7:$N$15,'Mens SB A'!$P$7:$P$20)</f>
        <v>0</v>
      </c>
      <c r="G32" s="73">
        <f ca="1">LOOKUP($A32,'Mens SB B'!$N$7:$N$15,'Mens SB B'!$P$7:$P$20)</f>
        <v>90</v>
      </c>
      <c r="H32" s="73">
        <f ca="1">LOOKUP($A32,'Mens SB C'!$N$7:$N$15,'Mens SB C'!$P$7:$P$20)</f>
        <v>0</v>
      </c>
      <c r="I32" s="73">
        <f ca="1">LOOKUP($A32,'Mens SB D'!$N$7:$N$15,'Mens SB D'!$P$7:$P$20)</f>
        <v>100</v>
      </c>
      <c r="J32" s="64">
        <f t="shared" ca="1" si="2"/>
        <v>271</v>
      </c>
      <c r="R32"/>
    </row>
    <row r="33" spans="1:18" ht="12.75">
      <c r="A33" s="95" t="s">
        <v>159</v>
      </c>
      <c r="B33" s="73">
        <f ca="1">LOOKUP($A33,'Womens SB A'!$N$7:$N$15,'Womens SB A'!$P$7:$P$20)</f>
        <v>0</v>
      </c>
      <c r="C33" s="98">
        <f ca="1">LOOKUP($A33,'Womens SB B'!$N$7:$N$15,'Womens SB B'!$P$7:$P$20)</f>
        <v>0</v>
      </c>
      <c r="D33" s="98">
        <f ca="1">LOOKUP($A33,'Womens SB C'!$N$7:$N$15,'Womens SB C'!$P$7:$P$20)</f>
        <v>0</v>
      </c>
      <c r="E33" s="98">
        <f ca="1">LOOKUP($A33,'Womens SB D'!$N$7:$N$15,'Womens SB D'!$P$7:$P$20)</f>
        <v>0</v>
      </c>
      <c r="F33" s="73">
        <f ca="1">LOOKUP($A33,'Mens SB A'!$N$7:$N$15,'Mens SB A'!$P$7:$P$20)</f>
        <v>0</v>
      </c>
      <c r="G33" s="73">
        <f ca="1">LOOKUP($A33,'Mens SB B'!$N$7:$N$15,'Mens SB B'!$P$7:$P$20)</f>
        <v>0</v>
      </c>
      <c r="H33" s="73">
        <f ca="1">LOOKUP($A33,'Mens SB C'!$N$7:$N$15,'Mens SB C'!$P$7:$P$20)</f>
        <v>0</v>
      </c>
      <c r="I33" s="73">
        <f ca="1">LOOKUP($A33,'Mens SB D'!$N$7:$N$15,'Mens SB D'!$P$7:$P$20)</f>
        <v>0</v>
      </c>
      <c r="J33" s="64">
        <f t="shared" ca="1" si="2"/>
        <v>0</v>
      </c>
      <c r="R33"/>
    </row>
    <row r="34" spans="1:18" ht="12.75">
      <c r="A34" s="95" t="s">
        <v>160</v>
      </c>
      <c r="B34" s="73">
        <f ca="1">LOOKUP($A34,'Womens SB A'!$N$7:$N$15,'Womens SB A'!$P$7:$P$20)</f>
        <v>90</v>
      </c>
      <c r="C34" s="98">
        <f ca="1">LOOKUP($A34,'Womens SB B'!$N$7:$N$15,'Womens SB B'!$P$7:$P$20)</f>
        <v>0</v>
      </c>
      <c r="D34" s="98">
        <f ca="1">LOOKUP($A34,'Womens SB C'!$N$7:$N$15,'Womens SB C'!$P$7:$P$20)</f>
        <v>0</v>
      </c>
      <c r="E34" s="98">
        <f ca="1">LOOKUP($A34,'Womens SB D'!$N$7:$N$15,'Womens SB D'!$P$7:$P$20)</f>
        <v>0</v>
      </c>
      <c r="F34" s="73">
        <f ca="1">LOOKUP($A34,'Mens SB A'!$N$7:$N$15,'Mens SB A'!$P$7:$P$20)</f>
        <v>0</v>
      </c>
      <c r="G34" s="73">
        <f ca="1">LOOKUP($A34,'Mens SB B'!$N$7:$N$15,'Mens SB B'!$P$7:$P$20)</f>
        <v>72</v>
      </c>
      <c r="H34" s="73">
        <f ca="1">LOOKUP($A34,'Mens SB C'!$N$7:$N$15,'Mens SB C'!$P$7:$P$20)</f>
        <v>0</v>
      </c>
      <c r="I34" s="73">
        <f ca="1">LOOKUP($A34,'Mens SB D'!$N$7:$N$15,'Mens SB D'!$P$7:$P$20)</f>
        <v>0</v>
      </c>
      <c r="J34" s="64">
        <f t="shared" ca="1" si="2"/>
        <v>162</v>
      </c>
      <c r="R34"/>
    </row>
    <row r="35" spans="1:18" ht="12.75">
      <c r="A35" s="95" t="s">
        <v>161</v>
      </c>
      <c r="B35" s="73">
        <f ca="1">LOOKUP($A35,'Womens SB A'!$N$7:$N$15,'Womens SB A'!$P$7:$P$20)</f>
        <v>0</v>
      </c>
      <c r="C35" s="98">
        <f ca="1">LOOKUP($A35,'Womens SB B'!$N$7:$N$15,'Womens SB B'!$P$7:$P$20)</f>
        <v>0</v>
      </c>
      <c r="D35" s="98">
        <f ca="1">LOOKUP($A35,'Womens SB C'!$N$7:$N$15,'Womens SB C'!$P$7:$P$20)</f>
        <v>0</v>
      </c>
      <c r="E35" s="98">
        <f ca="1">LOOKUP($A35,'Womens SB D'!$N$7:$N$15,'Womens SB D'!$P$7:$P$20)</f>
        <v>0</v>
      </c>
      <c r="F35" s="73">
        <f ca="1">LOOKUP($A35,'Mens SB A'!$N$7:$N$15,'Mens SB A'!$P$7:$P$20)</f>
        <v>0</v>
      </c>
      <c r="G35" s="73">
        <f ca="1">LOOKUP($A35,'Mens SB B'!$N$7:$N$15,'Mens SB B'!$P$7:$P$20)</f>
        <v>0</v>
      </c>
      <c r="H35" s="73">
        <f ca="1">LOOKUP($A35,'Mens SB C'!$N$7:$N$15,'Mens SB C'!$P$7:$P$20)</f>
        <v>0</v>
      </c>
      <c r="I35" s="73">
        <f ca="1">LOOKUP($A35,'Mens SB D'!$N$7:$N$15,'Mens SB D'!$P$7:$P$20)</f>
        <v>0</v>
      </c>
      <c r="J35" s="64">
        <f t="shared" ca="1" si="2"/>
        <v>0</v>
      </c>
      <c r="R35"/>
    </row>
    <row r="36" spans="1:18" ht="12.75">
      <c r="A36" s="96" t="s">
        <v>162</v>
      </c>
      <c r="B36" s="75">
        <f ca="1">LOOKUP($A36,'Womens SB A'!$N$7:$N$15,'Womens SB A'!$P$7:$P$20)</f>
        <v>0</v>
      </c>
      <c r="C36" s="99">
        <f ca="1">LOOKUP($A36,'Womens SB B'!$N$7:$N$15,'Womens SB B'!$P$7:$P$20)</f>
        <v>0</v>
      </c>
      <c r="D36" s="99">
        <f ca="1">LOOKUP($A36,'Womens SB C'!$N$7:$N$15,'Womens SB C'!$P$7:$P$20)</f>
        <v>0</v>
      </c>
      <c r="E36" s="99">
        <f ca="1">LOOKUP($A36,'Womens SB D'!$N$7:$N$15,'Womens SB D'!$P$7:$P$20)</f>
        <v>0</v>
      </c>
      <c r="F36" s="75">
        <f ca="1">LOOKUP($A36,'Mens SB A'!$N$7:$N$15,'Mens SB A'!$P$7:$P$20)</f>
        <v>0</v>
      </c>
      <c r="G36" s="75">
        <f ca="1">LOOKUP($A36,'Mens SB B'!$N$7:$N$15,'Mens SB B'!$P$7:$P$20)</f>
        <v>0</v>
      </c>
      <c r="H36" s="75">
        <f ca="1">LOOKUP($A36,'Mens SB C'!$N$7:$N$15,'Mens SB C'!$P$7:$P$20)</f>
        <v>0</v>
      </c>
      <c r="I36" s="75">
        <f ca="1">LOOKUP($A36,'Mens SB D'!$N$7:$N$15,'Mens SB D'!$P$7:$P$20)</f>
        <v>0</v>
      </c>
      <c r="J36" s="71">
        <f t="shared" ca="1" si="2"/>
        <v>0</v>
      </c>
      <c r="R36"/>
    </row>
    <row r="37" spans="1:13" ht="12.75">
      <c r="A37" s="5"/>
      <c r="K37" s="9"/>
      <c r="L37" s="2"/>
      <c r="M37" s="2"/>
    </row>
    <row r="38" spans="1:13" ht="12.75">
      <c r="A38" s="5"/>
      <c r="B38" s="60"/>
      <c r="C38" s="26"/>
      <c r="D38" s="26"/>
      <c r="E38" s="26"/>
      <c r="F38" s="26"/>
      <c r="K38" s="9"/>
      <c r="L38" s="2"/>
      <c r="M38" s="2"/>
    </row>
    <row r="39" spans="1:1" ht="12.75">
      <c r="A39" s="5"/>
    </row>
    <row r="40" spans="1:1" ht="12.75">
      <c r="A40" s="5"/>
    </row>
    <row r="41" spans="1:11" ht="12.75">
      <c r="A41" s="5"/>
      <c r="B41" s="60"/>
      <c r="C41" s="26"/>
      <c r="D41" s="26"/>
      <c r="E41" s="26"/>
      <c r="F41" s="26"/>
      <c r="K41" s="9"/>
    </row>
    <row r="45" spans="3:14" ht="15">
      <c r="C45" s="10"/>
      <c r="D45" s="61"/>
      <c r="E45" s="61"/>
      <c r="F45" s="61"/>
      <c r="G45" s="61"/>
      <c r="H45" s="60"/>
      <c r="I45" s="60"/>
      <c r="J45" s="60"/>
      <c r="K45" s="26"/>
      <c r="L45" s="26"/>
      <c r="M45" s="26"/>
      <c r="N45" s="26"/>
    </row>
  </sheetData>
  <mergeCells count="4">
    <mergeCell ref="A1:Q1"/>
    <mergeCell ref="B2:Q2"/>
    <mergeCell ref="B14:Q14"/>
    <mergeCell ref="B26:F26"/>
  </mergeCells>
  <conditionalFormatting sqref="B4:P12 B16:P24">
    <cfRule type="cellIs" priority="13" dxfId="8" operator="greaterThan">
      <formula>0</formula>
    </cfRule>
  </conditionalFormatting>
  <conditionalFormatting sqref="C28:C36">
    <cfRule type="cellIs" priority="10" dxfId="8" operator="greaterThan">
      <formula>0</formula>
    </cfRule>
  </conditionalFormatting>
  <conditionalFormatting sqref="F28:F36">
    <cfRule type="cellIs" priority="9" dxfId="8" operator="greaterThan">
      <formula>0</formula>
    </cfRule>
  </conditionalFormatting>
  <conditionalFormatting sqref="D28:D36">
    <cfRule type="cellIs" priority="6" dxfId="8" operator="greaterThan">
      <formula>0</formula>
    </cfRule>
  </conditionalFormatting>
  <conditionalFormatting sqref="E28:E36">
    <cfRule type="cellIs" priority="5" dxfId="8" operator="greaterThan">
      <formula>0</formula>
    </cfRule>
  </conditionalFormatting>
  <conditionalFormatting sqref="H28:H36">
    <cfRule type="cellIs" priority="4" dxfId="8" operator="greaterThan">
      <formula>0</formula>
    </cfRule>
  </conditionalFormatting>
  <conditionalFormatting sqref="I28:I36">
    <cfRule type="cellIs" priority="3" dxfId="8" operator="greaterThan">
      <formula>0</formula>
    </cfRule>
  </conditionalFormatting>
  <conditionalFormatting sqref="B28:B36">
    <cfRule type="cellIs" priority="2" dxfId="8" operator="greaterThan">
      <formula>0</formula>
    </cfRule>
  </conditionalFormatting>
  <conditionalFormatting sqref="G28:G36">
    <cfRule type="cellIs" priority="1" dxfId="8" operator="greaterThan">
      <formula>0</formula>
    </cfRule>
  </conditionalFormatting>
  <pageMargins left="0.74" right="0.3" top="1" bottom="0.85" header="0.75" footer="0.36"/>
  <pageSetup blackAndWhite="1" horizontalDpi="300" verticalDpi="300" orientation="landscape" paperSize="1" r:id="rId1"/>
  <headerFooter alignWithMargins="0">
    <oddHeader>&amp;CSteamboat</oddHeader>
    <oddFooter>&amp;L2024&amp;RFlatland Ski Association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F6BD759-A933-4D5A-96E6-580AB4B86CBF}">
  <sheetPr codeName="Sheet12">
    <tabColor indexed="26"/>
  </sheetPr>
  <dimension ref="A1:P528"/>
  <sheetViews>
    <sheetView workbookViewId="0" topLeftCell="A1">
      <pane ySplit="5" topLeftCell="A6" activePane="bottomLeft" state="frozen"/>
      <selection pane="topLeft" activeCell="A2" sqref="A2"/>
      <selection pane="bottomLeft" activeCell="B7" sqref="B7"/>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142857142857143" style="1" bestFit="1" customWidth="1"/>
    <col min="6" max="6" width="8.714285714285714" style="19" bestFit="1" customWidth="1"/>
    <col min="7" max="8" width="6.714285714285714" style="1" bestFit="1" customWidth="1"/>
    <col min="9" max="10" width="8" style="1" bestFit="1" customWidth="1"/>
    <col min="11" max="11" width="8.714285714285714"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808</v>
      </c>
      <c r="B1" s="38" t="s">
        <v>149</v>
      </c>
      <c r="I1" s="9"/>
      <c r="J1" s="9"/>
      <c r="K1" s="9"/>
    </row>
    <row r="2" spans="1:10" ht="12.75">
      <c r="A2" s="37">
        <v>0</v>
      </c>
      <c r="B2" s="40"/>
      <c r="C2" s="230"/>
      <c r="D2" s="230"/>
      <c r="E2" s="230"/>
      <c r="F2" s="19" t="s">
        <v>12</v>
      </c>
      <c r="G2" s="9">
        <v>20.38</v>
      </c>
      <c r="H2" s="9">
        <v>20.38</v>
      </c>
      <c r="I2" s="1" t="s">
        <v>49</v>
      </c>
      <c r="J2" s="1" t="s">
        <v>50</v>
      </c>
    </row>
    <row r="3" spans="1:11" ht="12.75">
      <c r="A3" s="37">
        <v>3</v>
      </c>
      <c r="B3" s="40"/>
      <c r="C3" s="230"/>
      <c r="D3" s="230"/>
      <c r="E3" s="230"/>
      <c r="F3" s="19" t="s">
        <v>51</v>
      </c>
      <c r="G3" s="35">
        <v>30.50</v>
      </c>
      <c r="H3" s="35">
        <v>30</v>
      </c>
      <c r="I3" s="36">
        <f>ROUND(G3/((G2*0.01)+1),2)</f>
        <v>25.34</v>
      </c>
      <c r="J3" s="36">
        <f>ROUND(H3/((H2*0.01)+1),2)</f>
        <v>24.92</v>
      </c>
      <c r="K3" s="3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5">
      <c r="A7" s="1">
        <v>1</v>
      </c>
      <c r="B7" s="1">
        <v>10</v>
      </c>
      <c r="C7" s="1">
        <v>4</v>
      </c>
      <c r="D7" s="1" t="s">
        <v>655</v>
      </c>
      <c r="E7" s="1" t="s">
        <v>154</v>
      </c>
      <c r="F7" s="19" t="s">
        <v>658</v>
      </c>
      <c r="G7" s="27">
        <v>38.34</v>
      </c>
      <c r="H7" s="27">
        <v>37.49</v>
      </c>
      <c r="I7" s="187">
        <v>51.36</v>
      </c>
      <c r="J7" s="187">
        <v>50.44</v>
      </c>
      <c r="K7" s="30">
        <v>50.44</v>
      </c>
      <c r="L7" s="194" t="s">
        <v>644</v>
      </c>
      <c r="M7" s="29"/>
      <c r="N7" t="s">
        <v>156</v>
      </c>
      <c r="O7" s="4">
        <f t="shared" si="0" ref="O7:O11">SUMIF($E$7:$E$91,N7,$B$7:$B$91)</f>
        <v>0</v>
      </c>
      <c r="P7">
        <v>0</v>
      </c>
    </row>
    <row r="8" spans="1:16" ht="15">
      <c r="A8" s="1">
        <v>2</v>
      </c>
      <c r="B8" s="1">
        <v>7</v>
      </c>
      <c r="C8" s="1">
        <v>3</v>
      </c>
      <c r="D8" s="1" t="s">
        <v>656</v>
      </c>
      <c r="E8" s="1" t="s">
        <v>157</v>
      </c>
      <c r="F8" s="19" t="s">
        <v>657</v>
      </c>
      <c r="G8" s="27">
        <v>39.43</v>
      </c>
      <c r="H8" s="27">
        <v>38.66</v>
      </c>
      <c r="I8" s="187">
        <v>55.67</v>
      </c>
      <c r="J8" s="187">
        <v>55.14</v>
      </c>
      <c r="K8" s="30">
        <v>55.14</v>
      </c>
      <c r="L8" s="194" t="s">
        <v>643</v>
      </c>
      <c r="M8" s="29"/>
      <c r="N8" t="s">
        <v>130</v>
      </c>
      <c r="O8" s="4">
        <f t="shared" si="0"/>
        <v>2</v>
      </c>
      <c r="P8">
        <v>81</v>
      </c>
    </row>
    <row r="9" spans="1:16" ht="15">
      <c r="A9" s="1">
        <v>3</v>
      </c>
      <c r="B9" s="1">
        <v>4</v>
      </c>
      <c r="C9" s="1">
        <v>6</v>
      </c>
      <c r="D9" s="1" t="s">
        <v>655</v>
      </c>
      <c r="E9" s="1" t="s">
        <v>154</v>
      </c>
      <c r="F9" s="19" t="s">
        <v>660</v>
      </c>
      <c r="G9" s="27">
        <v>43.71</v>
      </c>
      <c r="H9" s="27">
        <v>44.01</v>
      </c>
      <c r="I9" s="187">
        <v>72.56</v>
      </c>
      <c r="J9" s="187">
        <v>76.61</v>
      </c>
      <c r="K9" s="30">
        <v>72.56</v>
      </c>
      <c r="L9" s="194" t="s">
        <v>643</v>
      </c>
      <c r="M9" s="29"/>
      <c r="N9" t="s">
        <v>157</v>
      </c>
      <c r="O9" s="4">
        <f t="shared" si="0"/>
        <v>7</v>
      </c>
      <c r="P9">
        <v>90</v>
      </c>
    </row>
    <row r="10" spans="1:16" ht="15">
      <c r="A10" s="1">
        <v>4</v>
      </c>
      <c r="B10" s="1">
        <v>1</v>
      </c>
      <c r="C10" s="1">
        <v>5</v>
      </c>
      <c r="D10" s="1" t="s">
        <v>655</v>
      </c>
      <c r="E10" s="1" t="s">
        <v>130</v>
      </c>
      <c r="F10" s="19" t="s">
        <v>659</v>
      </c>
      <c r="G10" s="27">
        <v>44.95</v>
      </c>
      <c r="H10" s="27">
        <v>44.67</v>
      </c>
      <c r="I10" s="187">
        <v>77.46</v>
      </c>
      <c r="J10" s="187">
        <v>79.25</v>
      </c>
      <c r="K10" s="30">
        <v>77.46</v>
      </c>
      <c r="L10" s="31"/>
      <c r="M10" s="29"/>
      <c r="N10" t="s">
        <v>158</v>
      </c>
      <c r="O10" s="4">
        <f t="shared" si="0"/>
        <v>0</v>
      </c>
      <c r="P10">
        <v>0</v>
      </c>
    </row>
    <row r="11" spans="1:16" ht="15">
      <c r="A11" s="1">
        <v>5</v>
      </c>
      <c r="B11" s="1">
        <v>1</v>
      </c>
      <c r="C11" s="1">
        <v>2</v>
      </c>
      <c r="D11" s="1" t="s">
        <v>655</v>
      </c>
      <c r="E11" s="1" t="s">
        <v>130</v>
      </c>
      <c r="F11" s="19" t="s">
        <v>135</v>
      </c>
      <c r="G11" s="27">
        <v>50.74</v>
      </c>
      <c r="H11" s="27">
        <v>50.64</v>
      </c>
      <c r="I11" s="187">
        <v>100.32</v>
      </c>
      <c r="J11" s="187">
        <v>103.21</v>
      </c>
      <c r="K11" s="30">
        <v>100.32</v>
      </c>
      <c r="L11" s="31"/>
      <c r="M11" s="29"/>
      <c r="N11" t="s">
        <v>154</v>
      </c>
      <c r="O11" s="4">
        <f t="shared" si="0"/>
        <v>14</v>
      </c>
      <c r="P11">
        <v>100</v>
      </c>
    </row>
    <row r="12" spans="7:15" ht="12.75">
      <c r="G12" s="27"/>
      <c r="H12" s="27"/>
      <c r="I12" s="30"/>
      <c r="J12" s="30"/>
      <c r="K12" s="30"/>
      <c r="L12" s="31"/>
      <c r="M12" s="29"/>
      <c r="N12" t="s">
        <v>159</v>
      </c>
      <c r="O12" s="4">
        <f t="shared" si="1" ref="O12:O15">SUMIF($E$7:$E$91,N12,$B$7:$B$91)</f>
        <v>0</v>
      </c>
    </row>
    <row r="13" spans="7:15" ht="12.75">
      <c r="G13" s="27"/>
      <c r="H13" s="27"/>
      <c r="I13" s="30"/>
      <c r="J13" s="30"/>
      <c r="K13" s="30"/>
      <c r="L13" s="31"/>
      <c r="M13" s="29"/>
      <c r="N13" t="s">
        <v>160</v>
      </c>
      <c r="O13" s="4">
        <f t="shared" si="1"/>
        <v>0</v>
      </c>
    </row>
    <row r="14" spans="7:15" ht="12.75">
      <c r="G14" s="27"/>
      <c r="H14" s="27"/>
      <c r="I14" s="30"/>
      <c r="J14" s="30"/>
      <c r="K14" s="30"/>
      <c r="L14" s="31"/>
      <c r="M14" s="29"/>
      <c r="N14" t="s">
        <v>161</v>
      </c>
      <c r="O14" s="4">
        <f t="shared" si="1"/>
        <v>0</v>
      </c>
    </row>
    <row r="15" spans="7:15" ht="12.75">
      <c r="G15" s="27"/>
      <c r="H15" s="27"/>
      <c r="I15" s="30"/>
      <c r="J15" s="30"/>
      <c r="K15" s="30"/>
      <c r="L15" s="31"/>
      <c r="M15" s="29"/>
      <c r="N15" t="s">
        <v>162</v>
      </c>
      <c r="O15" s="4">
        <f t="shared" si="1"/>
        <v>0</v>
      </c>
    </row>
    <row r="16" spans="7:13" ht="12.75">
      <c r="G16" s="27"/>
      <c r="H16" s="27"/>
      <c r="I16" s="30"/>
      <c r="J16" s="30"/>
      <c r="K16" s="30"/>
      <c r="L16" s="31"/>
      <c r="M16" s="29"/>
    </row>
    <row r="17" spans="7:13" ht="12.75">
      <c r="G17" s="27"/>
      <c r="H17" s="27"/>
      <c r="I17" s="30"/>
      <c r="J17" s="30"/>
      <c r="K17" s="30"/>
      <c r="L17" s="31"/>
      <c r="M17" s="29"/>
    </row>
    <row r="18" spans="7:13" ht="12.75">
      <c r="G18" s="27"/>
      <c r="H18" s="27"/>
      <c r="I18" s="30"/>
      <c r="J18" s="30"/>
      <c r="K18" s="30"/>
      <c r="L18" s="31"/>
      <c r="M18" s="29"/>
    </row>
    <row r="19" spans="7:13" ht="12.75">
      <c r="G19" s="27"/>
      <c r="H19" s="27"/>
      <c r="I19" s="30"/>
      <c r="J19" s="30"/>
      <c r="K19" s="30"/>
      <c r="L19" s="31"/>
      <c r="M19" s="29"/>
    </row>
    <row r="20" spans="7:13" ht="12.75">
      <c r="G20" s="27"/>
      <c r="H20" s="27"/>
      <c r="I20" s="30"/>
      <c r="J20" s="30"/>
      <c r="K20" s="30"/>
      <c r="L20" s="31"/>
      <c r="M20" s="29"/>
    </row>
    <row r="21" spans="7:11" ht="12.75">
      <c r="G21" s="27"/>
      <c r="H21" s="27"/>
      <c r="I21" s="27"/>
      <c r="J21" s="27"/>
      <c r="K21" s="27"/>
    </row>
    <row r="22" spans="4:11" ht="15">
      <c r="D22" s="187"/>
      <c r="E22" s="187"/>
      <c r="F22" s="187"/>
      <c r="G22" s="187"/>
      <c r="H22" s="187"/>
      <c r="I22" s="187"/>
      <c r="J22" s="187"/>
      <c r="K22" s="187"/>
    </row>
    <row r="23" spans="4:11" ht="15">
      <c r="D23" s="187"/>
      <c r="E23" s="187"/>
      <c r="F23" s="187"/>
      <c r="G23" s="187"/>
      <c r="H23" s="187"/>
      <c r="I23" s="187"/>
      <c r="J23" s="187"/>
      <c r="K23" s="187"/>
    </row>
    <row r="24" spans="4:12" ht="15">
      <c r="D24" s="187"/>
      <c r="E24" s="187"/>
      <c r="F24" s="187"/>
      <c r="G24" s="187"/>
      <c r="H24" s="187"/>
      <c r="I24" s="187"/>
      <c r="J24" s="187"/>
      <c r="K24" s="187"/>
      <c r="L24" s="31"/>
    </row>
    <row r="25" spans="4:12" ht="15">
      <c r="D25" s="187"/>
      <c r="E25" s="187"/>
      <c r="F25" s="187"/>
      <c r="G25" s="187"/>
      <c r="H25" s="187"/>
      <c r="I25" s="187"/>
      <c r="J25" s="187"/>
      <c r="K25" s="187"/>
      <c r="L25" s="31"/>
    </row>
    <row r="26" spans="4:12" ht="15">
      <c r="D26" s="187"/>
      <c r="E26" s="187"/>
      <c r="F26" s="187"/>
      <c r="G26" s="187"/>
      <c r="H26" s="187"/>
      <c r="I26" s="187"/>
      <c r="J26" s="187"/>
      <c r="K26" s="187"/>
      <c r="L26" s="31"/>
    </row>
    <row r="27" spans="4:12" ht="15">
      <c r="D27" s="187"/>
      <c r="E27" s="187"/>
      <c r="F27" s="187"/>
      <c r="G27" s="187"/>
      <c r="H27" s="187"/>
      <c r="I27" s="187"/>
      <c r="J27" s="187"/>
      <c r="K27" s="187"/>
      <c r="L27" s="31"/>
    </row>
    <row r="28" spans="7:12" ht="12.75">
      <c r="G28" s="27"/>
      <c r="H28" s="27"/>
      <c r="I28" s="30"/>
      <c r="J28" s="30"/>
      <c r="K28" s="30"/>
      <c r="L28" s="31"/>
    </row>
    <row r="29" spans="7:12" ht="12.75">
      <c r="G29" s="27"/>
      <c r="H29" s="27"/>
      <c r="I29" s="30"/>
      <c r="J29" s="30"/>
      <c r="K29" s="30"/>
      <c r="L29" s="31"/>
    </row>
    <row r="30" spans="7:12" ht="12.75">
      <c r="G30" s="27"/>
      <c r="H30" s="27"/>
      <c r="I30" s="30"/>
      <c r="J30" s="30"/>
      <c r="K30" s="30"/>
      <c r="L30" s="31"/>
    </row>
    <row r="31" spans="7:12" ht="12.75">
      <c r="G31" s="27"/>
      <c r="H31" s="27"/>
      <c r="I31" s="30"/>
      <c r="J31" s="30"/>
      <c r="K31" s="30"/>
      <c r="L31" s="31"/>
    </row>
    <row r="32" spans="7:12" ht="12.75">
      <c r="G32" s="27"/>
      <c r="H32" s="27"/>
      <c r="I32" s="30"/>
      <c r="J32" s="30"/>
      <c r="K32" s="30"/>
      <c r="L32" s="31"/>
    </row>
    <row r="33" spans="7:12" ht="12.75">
      <c r="G33" s="27"/>
      <c r="H33" s="27"/>
      <c r="I33" s="30"/>
      <c r="J33" s="30"/>
      <c r="K33" s="30"/>
      <c r="L33" s="31"/>
    </row>
    <row r="34" spans="7:12" ht="12.75">
      <c r="G34" s="27"/>
      <c r="H34" s="27"/>
      <c r="I34" s="30"/>
      <c r="J34" s="30"/>
      <c r="K34" s="30"/>
      <c r="L34" s="31"/>
    </row>
    <row r="35" spans="7:12" ht="12.75">
      <c r="G35" s="27"/>
      <c r="H35" s="27"/>
      <c r="I35" s="30"/>
      <c r="J35" s="30"/>
      <c r="K35" s="30"/>
      <c r="L35" s="31"/>
    </row>
    <row r="36" spans="7:12" ht="12.75">
      <c r="G36" s="27"/>
      <c r="H36" s="27"/>
      <c r="I36" s="30"/>
      <c r="J36" s="30"/>
      <c r="K36" s="30"/>
      <c r="L36" s="31"/>
    </row>
    <row r="37" spans="7:12" ht="12.75">
      <c r="G37" s="27"/>
      <c r="H37" s="27"/>
      <c r="I37" s="30"/>
      <c r="J37" s="30"/>
      <c r="K37" s="30"/>
      <c r="L37" s="31"/>
    </row>
    <row r="38" spans="7:11" ht="12.75">
      <c r="G38" s="27"/>
      <c r="H38" s="27"/>
      <c r="I38" s="27"/>
      <c r="J38" s="27"/>
      <c r="K38" s="27"/>
    </row>
    <row r="39" spans="7:12" ht="12.75">
      <c r="G39" s="27"/>
      <c r="H39" s="27"/>
      <c r="I39" s="30"/>
      <c r="J39" s="30"/>
      <c r="K39" s="30"/>
      <c r="L39" s="32"/>
    </row>
    <row r="40" spans="7:12" ht="12.75">
      <c r="G40" s="27"/>
      <c r="H40" s="27"/>
      <c r="I40" s="30"/>
      <c r="J40" s="30"/>
      <c r="K40" s="30"/>
      <c r="L40" s="32"/>
    </row>
    <row r="41" spans="7:12" ht="12.75">
      <c r="G41" s="27"/>
      <c r="H41" s="27"/>
      <c r="I41" s="30"/>
      <c r="J41" s="30"/>
      <c r="K41" s="30"/>
      <c r="L41" s="32"/>
    </row>
    <row r="42" spans="7:12" ht="12.75">
      <c r="G42" s="27"/>
      <c r="H42" s="27"/>
      <c r="I42" s="30"/>
      <c r="J42" s="30"/>
      <c r="K42" s="30"/>
      <c r="L42" s="32"/>
    </row>
    <row r="43" spans="7:12" ht="12.75">
      <c r="G43" s="27"/>
      <c r="H43" s="27"/>
      <c r="I43" s="30"/>
      <c r="J43" s="30"/>
      <c r="K43" s="30"/>
      <c r="L43" s="32"/>
    </row>
    <row r="44" spans="7:12" ht="12.75">
      <c r="G44" s="27"/>
      <c r="H44" s="27"/>
      <c r="I44" s="30"/>
      <c r="J44" s="30"/>
      <c r="K44" s="30"/>
      <c r="L44" s="32"/>
    </row>
    <row r="45" spans="7:12" ht="12.75">
      <c r="G45" s="27"/>
      <c r="H45" s="27"/>
      <c r="I45" s="30"/>
      <c r="J45" s="30"/>
      <c r="K45" s="30"/>
      <c r="L45" s="32"/>
    </row>
    <row r="46" spans="7:12" ht="12.75">
      <c r="G46" s="27"/>
      <c r="H46" s="27"/>
      <c r="I46" s="30"/>
      <c r="J46" s="30"/>
      <c r="K46" s="30"/>
      <c r="L46" s="32"/>
    </row>
    <row r="47" spans="7:12" ht="12.75">
      <c r="G47" s="27"/>
      <c r="H47" s="27"/>
      <c r="I47" s="30"/>
      <c r="J47" s="30"/>
      <c r="K47" s="30"/>
      <c r="L47" s="32"/>
    </row>
    <row r="48" spans="7:12" ht="12.75">
      <c r="G48" s="27"/>
      <c r="H48" s="27"/>
      <c r="I48" s="30"/>
      <c r="J48" s="30"/>
      <c r="K48" s="30"/>
      <c r="L48" s="32"/>
    </row>
    <row r="49" spans="7:12" ht="12.75">
      <c r="G49" s="27"/>
      <c r="H49" s="27"/>
      <c r="I49" s="30"/>
      <c r="J49" s="30"/>
      <c r="K49" s="30"/>
      <c r="L49" s="32"/>
    </row>
    <row r="50" spans="7:12" ht="12.75">
      <c r="G50" s="27"/>
      <c r="H50" s="27"/>
      <c r="I50" s="30"/>
      <c r="J50" s="30"/>
      <c r="K50" s="30"/>
      <c r="L50" s="32"/>
    </row>
    <row r="51" spans="7:12" ht="12.75">
      <c r="G51" s="27"/>
      <c r="H51" s="27"/>
      <c r="I51" s="30"/>
      <c r="J51" s="30"/>
      <c r="K51" s="30"/>
      <c r="L51" s="32"/>
    </row>
    <row r="52" spans="7:12" ht="12.75">
      <c r="G52" s="27"/>
      <c r="H52" s="27"/>
      <c r="I52" s="30"/>
      <c r="J52" s="30"/>
      <c r="K52" s="30"/>
      <c r="L52" s="32"/>
    </row>
    <row r="53" spans="7:11" ht="12.75">
      <c r="G53" s="27"/>
      <c r="H53" s="27"/>
      <c r="I53" s="27"/>
      <c r="J53" s="27"/>
      <c r="K53" s="27"/>
    </row>
    <row r="54" spans="7:11" ht="12.75">
      <c r="G54" s="27"/>
      <c r="H54" s="27"/>
      <c r="I54" s="27"/>
      <c r="J54" s="27"/>
      <c r="K54" s="27"/>
    </row>
    <row r="55" spans="7:11" ht="12.75">
      <c r="G55" s="27"/>
      <c r="H55" s="27"/>
      <c r="I55" s="27"/>
      <c r="J55" s="27"/>
      <c r="K55" s="27"/>
    </row>
    <row r="56" spans="7:11" ht="12.75">
      <c r="G56" s="27"/>
      <c r="H56" s="27"/>
      <c r="I56" s="27"/>
      <c r="J56" s="27"/>
      <c r="K56" s="27"/>
    </row>
    <row r="57" spans="7:11" ht="12.75">
      <c r="G57" s="27"/>
      <c r="H57" s="27"/>
      <c r="I57" s="27"/>
      <c r="J57" s="27"/>
      <c r="K57" s="27"/>
    </row>
    <row r="58" spans="7:11" ht="12.75">
      <c r="G58" s="27"/>
      <c r="H58" s="27"/>
      <c r="I58" s="27"/>
      <c r="J58" s="27"/>
      <c r="K58" s="27"/>
    </row>
    <row r="59" spans="7:11" ht="12.75">
      <c r="G59" s="27"/>
      <c r="H59" s="27"/>
      <c r="I59" s="27"/>
      <c r="J59" s="27"/>
      <c r="K59" s="27"/>
    </row>
    <row r="60" spans="7:11" ht="12.75">
      <c r="G60" s="27"/>
      <c r="H60" s="27"/>
      <c r="I60" s="27"/>
      <c r="J60" s="27"/>
      <c r="K60" s="27"/>
    </row>
    <row r="61" spans="7:11" ht="12.75">
      <c r="G61" s="27"/>
      <c r="H61" s="27"/>
      <c r="I61" s="27"/>
      <c r="J61" s="27"/>
      <c r="K61" s="27"/>
    </row>
    <row r="62" spans="7:11" ht="12.75">
      <c r="G62" s="27"/>
      <c r="H62" s="27"/>
      <c r="I62" s="27"/>
      <c r="J62" s="27"/>
      <c r="K62" s="27"/>
    </row>
    <row r="63" spans="7:11" ht="12.75">
      <c r="G63" s="27"/>
      <c r="H63" s="27"/>
      <c r="I63" s="27"/>
      <c r="J63" s="27"/>
      <c r="K63" s="27"/>
    </row>
    <row r="64" spans="7:11" ht="12.75">
      <c r="G64" s="27"/>
      <c r="H64" s="27"/>
      <c r="I64" s="27"/>
      <c r="J64" s="27"/>
      <c r="K64" s="27"/>
    </row>
    <row r="65" spans="7:11" ht="12.75">
      <c r="G65" s="27"/>
      <c r="H65" s="27"/>
      <c r="I65" s="27"/>
      <c r="J65" s="27"/>
      <c r="K65" s="27"/>
    </row>
    <row r="66" spans="7:11" ht="12.75">
      <c r="G66" s="27"/>
      <c r="H66" s="27"/>
      <c r="I66" s="27"/>
      <c r="J66" s="27"/>
      <c r="K66" s="27"/>
    </row>
    <row r="67" spans="7:11" ht="12.75">
      <c r="G67" s="27"/>
      <c r="H67" s="27"/>
      <c r="I67" s="27"/>
      <c r="J67" s="27"/>
      <c r="K67" s="27"/>
    </row>
    <row r="68" spans="7:11" ht="12.75">
      <c r="G68" s="27"/>
      <c r="H68" s="27"/>
      <c r="I68" s="27"/>
      <c r="J68" s="27"/>
      <c r="K68" s="27"/>
    </row>
    <row r="69" spans="7:11" ht="12.75">
      <c r="G69" s="27"/>
      <c r="H69" s="27"/>
      <c r="I69" s="27"/>
      <c r="J69" s="27"/>
      <c r="K69" s="27"/>
    </row>
    <row r="70" spans="7:11" ht="12.75">
      <c r="G70" s="27"/>
      <c r="H70" s="27"/>
      <c r="I70" s="27"/>
      <c r="J70" s="27"/>
      <c r="K70" s="27"/>
    </row>
    <row r="71" spans="7:11" ht="12.75">
      <c r="G71" s="27"/>
      <c r="H71" s="27"/>
      <c r="I71" s="27"/>
      <c r="J71" s="27"/>
      <c r="K71" s="27"/>
    </row>
    <row r="72" spans="7:11" ht="12.75">
      <c r="G72" s="27"/>
      <c r="H72" s="27"/>
      <c r="I72" s="27"/>
      <c r="J72" s="27"/>
      <c r="K72" s="27"/>
    </row>
    <row r="73" spans="7:11" ht="12.75">
      <c r="G73" s="27"/>
      <c r="H73" s="27"/>
      <c r="I73" s="27"/>
      <c r="J73" s="27"/>
      <c r="K73" s="27"/>
    </row>
    <row r="74" spans="7:11" ht="12.75">
      <c r="G74" s="27"/>
      <c r="H74" s="27"/>
      <c r="I74" s="27"/>
      <c r="J74" s="27"/>
      <c r="K74" s="27"/>
    </row>
    <row r="75" spans="7:11" ht="12.75">
      <c r="G75" s="27"/>
      <c r="H75" s="27"/>
      <c r="I75" s="27"/>
      <c r="J75" s="27"/>
      <c r="K75" s="27"/>
    </row>
    <row r="76" spans="7:11" ht="12.75">
      <c r="G76" s="27"/>
      <c r="H76" s="27"/>
      <c r="I76" s="27"/>
      <c r="J76" s="27"/>
      <c r="K76" s="27"/>
    </row>
    <row r="77" spans="7:11" ht="12.75">
      <c r="G77" s="27"/>
      <c r="H77" s="27"/>
      <c r="I77" s="27"/>
      <c r="J77" s="27"/>
      <c r="K77" s="27"/>
    </row>
    <row r="78" spans="7:11" ht="12.75">
      <c r="G78" s="27"/>
      <c r="H78" s="27"/>
      <c r="I78" s="27"/>
      <c r="J78" s="27"/>
      <c r="K78" s="27"/>
    </row>
    <row r="79" spans="7:11" ht="12.75">
      <c r="G79" s="27"/>
      <c r="H79" s="27"/>
      <c r="I79" s="27"/>
      <c r="J79" s="27"/>
      <c r="K79" s="27"/>
    </row>
    <row r="80" spans="7:11" ht="12.75">
      <c r="G80" s="27"/>
      <c r="H80" s="27"/>
      <c r="I80" s="27"/>
      <c r="J80" s="27"/>
      <c r="K80" s="27"/>
    </row>
    <row r="81" spans="7:11" ht="12.75">
      <c r="G81" s="27"/>
      <c r="H81" s="27"/>
      <c r="I81" s="27"/>
      <c r="J81" s="27"/>
      <c r="K81" s="27"/>
    </row>
    <row r="82" spans="7:11" ht="12.75">
      <c r="G82" s="27"/>
      <c r="H82" s="27"/>
      <c r="I82" s="27"/>
      <c r="J82" s="27"/>
      <c r="K82" s="27"/>
    </row>
    <row r="83" spans="7:11" ht="12.75">
      <c r="G83" s="27"/>
      <c r="H83" s="27"/>
      <c r="I83" s="27"/>
      <c r="J83" s="27"/>
      <c r="K83" s="27"/>
    </row>
    <row r="84" spans="7:11" ht="12.75">
      <c r="G84" s="27"/>
      <c r="H84" s="27"/>
      <c r="I84" s="27"/>
      <c r="J84" s="27"/>
      <c r="K84" s="27"/>
    </row>
    <row r="85" spans="7:11" ht="12.75">
      <c r="G85" s="27"/>
      <c r="H85" s="27"/>
      <c r="I85" s="27"/>
      <c r="J85" s="27"/>
      <c r="K85" s="27"/>
    </row>
    <row r="86" spans="7:11" ht="12.75">
      <c r="G86" s="27"/>
      <c r="H86" s="27"/>
      <c r="I86" s="27"/>
      <c r="J86" s="27"/>
      <c r="K86" s="27"/>
    </row>
    <row r="87" spans="7:11" ht="12.75">
      <c r="G87" s="27"/>
      <c r="H87" s="27"/>
      <c r="I87" s="27"/>
      <c r="J87" s="27"/>
      <c r="K87" s="27"/>
    </row>
    <row r="88" spans="7:11" ht="12.75">
      <c r="G88" s="27"/>
      <c r="H88" s="27"/>
      <c r="I88" s="27"/>
      <c r="J88" s="27"/>
      <c r="K88" s="27"/>
    </row>
    <row r="89" spans="7:11" ht="12.75">
      <c r="G89" s="27"/>
      <c r="H89" s="27"/>
      <c r="I89" s="27"/>
      <c r="J89" s="27"/>
      <c r="K89" s="27"/>
    </row>
    <row r="90" spans="7:11" ht="12.75">
      <c r="G90" s="27"/>
      <c r="H90" s="27"/>
      <c r="I90" s="27"/>
      <c r="J90" s="27"/>
      <c r="K90" s="27"/>
    </row>
    <row r="91" spans="7:11" ht="12.75">
      <c r="G91" s="27"/>
      <c r="H91" s="27"/>
      <c r="I91" s="27"/>
      <c r="J91" s="27"/>
      <c r="K91" s="27"/>
    </row>
    <row r="92" spans="7:11" ht="12.75">
      <c r="G92" s="27"/>
      <c r="H92" s="27"/>
      <c r="I92" s="27"/>
      <c r="J92" s="27"/>
      <c r="K92" s="27"/>
    </row>
    <row r="93" spans="7:11" ht="12.75">
      <c r="G93" s="27"/>
      <c r="H93" s="27"/>
      <c r="I93" s="27"/>
      <c r="J93" s="27"/>
      <c r="K93" s="27"/>
    </row>
    <row r="94" spans="7:11" ht="12.75">
      <c r="G94" s="27"/>
      <c r="H94" s="27"/>
      <c r="I94" s="27"/>
      <c r="J94" s="27"/>
      <c r="K94" s="27"/>
    </row>
    <row r="95" spans="7:11" ht="12.75">
      <c r="G95" s="27"/>
      <c r="H95" s="27"/>
      <c r="I95" s="27"/>
      <c r="J95" s="27"/>
      <c r="K95" s="27"/>
    </row>
    <row r="96" spans="7:11" ht="12.75">
      <c r="G96" s="27"/>
      <c r="H96" s="27"/>
      <c r="I96" s="27"/>
      <c r="J96" s="27"/>
      <c r="K96" s="27"/>
    </row>
    <row r="97" spans="7:11" ht="12.75">
      <c r="G97" s="27"/>
      <c r="H97" s="27"/>
      <c r="I97" s="27"/>
      <c r="J97" s="27"/>
      <c r="K97" s="27"/>
    </row>
    <row r="98" spans="7:11" ht="12.75">
      <c r="G98" s="27"/>
      <c r="H98" s="27"/>
      <c r="I98" s="27"/>
      <c r="J98" s="27"/>
      <c r="K98" s="27"/>
    </row>
    <row r="99" spans="7:11" ht="12.75">
      <c r="G99" s="27"/>
      <c r="H99" s="27"/>
      <c r="I99" s="27"/>
      <c r="J99" s="27"/>
      <c r="K99" s="27"/>
    </row>
    <row r="100" spans="7:11" ht="12.75">
      <c r="G100" s="27"/>
      <c r="H100" s="27"/>
      <c r="I100" s="27"/>
      <c r="J100" s="27"/>
      <c r="K100" s="27"/>
    </row>
    <row r="101" spans="7:11" ht="12.75">
      <c r="G101" s="27"/>
      <c r="H101" s="27"/>
      <c r="I101" s="27"/>
      <c r="J101" s="27"/>
      <c r="K101" s="27"/>
    </row>
    <row r="102" spans="7:11" ht="12.75">
      <c r="G102" s="27"/>
      <c r="H102" s="27"/>
      <c r="I102" s="27"/>
      <c r="J102" s="27"/>
      <c r="K102" s="27"/>
    </row>
    <row r="103" spans="7:11" ht="12.75">
      <c r="G103" s="27"/>
      <c r="H103" s="27"/>
      <c r="I103" s="27"/>
      <c r="J103" s="27"/>
      <c r="K103" s="27"/>
    </row>
    <row r="104" spans="7:11" ht="12.75">
      <c r="G104" s="27"/>
      <c r="H104" s="27"/>
      <c r="I104" s="27"/>
      <c r="J104" s="27"/>
      <c r="K104" s="27"/>
    </row>
    <row r="105" spans="7:11" ht="12.75">
      <c r="G105" s="27"/>
      <c r="H105" s="27"/>
      <c r="I105" s="27"/>
      <c r="J105" s="27"/>
      <c r="K105" s="27"/>
    </row>
    <row r="106" spans="7:11" ht="12.75">
      <c r="G106" s="27"/>
      <c r="H106" s="27"/>
      <c r="I106" s="27"/>
      <c r="J106" s="27"/>
      <c r="K106" s="27"/>
    </row>
    <row r="107" spans="7:11" ht="12.75">
      <c r="G107" s="27"/>
      <c r="H107" s="27"/>
      <c r="I107" s="27"/>
      <c r="J107" s="27"/>
      <c r="K107" s="27"/>
    </row>
    <row r="108" spans="7:11" ht="12.75">
      <c r="G108" s="27"/>
      <c r="H108" s="27"/>
      <c r="I108" s="27"/>
      <c r="J108" s="27"/>
      <c r="K108" s="27"/>
    </row>
    <row r="109" spans="7:11" ht="12.75">
      <c r="G109" s="27"/>
      <c r="H109" s="27"/>
      <c r="I109" s="27"/>
      <c r="J109" s="27"/>
      <c r="K109" s="27"/>
    </row>
    <row r="110" spans="7:11" ht="12.75">
      <c r="G110" s="27"/>
      <c r="H110" s="27"/>
      <c r="I110" s="27"/>
      <c r="J110" s="27"/>
      <c r="K110" s="27"/>
    </row>
    <row r="111" spans="7:11" ht="12.75">
      <c r="G111" s="27"/>
      <c r="H111" s="27"/>
      <c r="I111" s="27"/>
      <c r="J111" s="27"/>
      <c r="K111" s="27"/>
    </row>
    <row r="112" spans="7:11" ht="12.75">
      <c r="G112" s="27"/>
      <c r="H112" s="27"/>
      <c r="I112" s="27"/>
      <c r="J112" s="27"/>
      <c r="K112" s="27"/>
    </row>
    <row r="113" spans="7:11" ht="12.75">
      <c r="G113" s="27"/>
      <c r="H113" s="27"/>
      <c r="I113" s="27"/>
      <c r="J113" s="27"/>
      <c r="K113" s="27"/>
    </row>
    <row r="114" spans="7:11" ht="12.75">
      <c r="G114" s="27"/>
      <c r="H114" s="27"/>
      <c r="I114" s="27"/>
      <c r="J114" s="27"/>
      <c r="K114" s="27"/>
    </row>
    <row r="115" spans="7:11" ht="12.75">
      <c r="G115" s="27"/>
      <c r="H115" s="27"/>
      <c r="I115" s="27"/>
      <c r="J115" s="27"/>
      <c r="K115" s="27"/>
    </row>
    <row r="116" spans="7:11" ht="12.75">
      <c r="G116" s="27"/>
      <c r="H116" s="27"/>
      <c r="I116" s="27"/>
      <c r="J116" s="27"/>
      <c r="K116" s="27"/>
    </row>
    <row r="117" spans="7:11" ht="12.75">
      <c r="G117" s="27"/>
      <c r="H117" s="27"/>
      <c r="I117" s="27"/>
      <c r="J117" s="27"/>
      <c r="K117" s="27"/>
    </row>
    <row r="118" spans="7:11" ht="12.75">
      <c r="G118" s="27"/>
      <c r="H118" s="27"/>
      <c r="I118" s="27"/>
      <c r="J118" s="27"/>
      <c r="K118" s="27"/>
    </row>
    <row r="119" spans="7:11" ht="12.75">
      <c r="G119" s="27"/>
      <c r="H119" s="27"/>
      <c r="I119" s="27"/>
      <c r="J119" s="27"/>
      <c r="K119" s="27"/>
    </row>
    <row r="120" spans="7:11" ht="12.75">
      <c r="G120" s="27"/>
      <c r="H120" s="27"/>
      <c r="I120" s="27"/>
      <c r="J120" s="27"/>
      <c r="K120" s="27"/>
    </row>
    <row r="121" spans="7:11" ht="12.75">
      <c r="G121" s="27"/>
      <c r="H121" s="27"/>
      <c r="I121" s="27"/>
      <c r="J121" s="27"/>
      <c r="K121" s="27"/>
    </row>
    <row r="122" spans="7:11" ht="12.75">
      <c r="G122" s="27"/>
      <c r="H122" s="27"/>
      <c r="I122" s="27"/>
      <c r="J122" s="27"/>
      <c r="K122" s="27"/>
    </row>
    <row r="123" spans="7:11" ht="12.75">
      <c r="G123" s="27"/>
      <c r="H123" s="27"/>
      <c r="I123" s="27"/>
      <c r="J123" s="27"/>
      <c r="K123" s="27"/>
    </row>
    <row r="124" spans="7:11" ht="12.75">
      <c r="G124" s="27"/>
      <c r="H124" s="27"/>
      <c r="I124" s="27"/>
      <c r="J124" s="27"/>
      <c r="K124" s="27"/>
    </row>
    <row r="125" spans="7:11" ht="12.75">
      <c r="G125" s="27"/>
      <c r="H125" s="27"/>
      <c r="I125" s="27"/>
      <c r="J125" s="27"/>
      <c r="K125" s="27"/>
    </row>
    <row r="126" spans="7:11" ht="12.75">
      <c r="G126" s="27"/>
      <c r="H126" s="27"/>
      <c r="I126" s="27"/>
      <c r="J126" s="27"/>
      <c r="K126" s="27"/>
    </row>
    <row r="127" spans="7:11" ht="12.75">
      <c r="G127" s="27"/>
      <c r="H127" s="27"/>
      <c r="I127" s="27"/>
      <c r="J127" s="27"/>
      <c r="K127" s="27"/>
    </row>
    <row r="128" spans="7:11" ht="12.75">
      <c r="G128" s="27"/>
      <c r="H128" s="27"/>
      <c r="I128" s="27"/>
      <c r="J128" s="27"/>
      <c r="K128" s="27"/>
    </row>
    <row r="129" spans="7:11" ht="12.75">
      <c r="G129" s="27"/>
      <c r="H129" s="27"/>
      <c r="I129" s="27"/>
      <c r="J129" s="27"/>
      <c r="K129" s="27"/>
    </row>
    <row r="130" spans="7:11" ht="12.75">
      <c r="G130" s="27"/>
      <c r="H130" s="27"/>
      <c r="I130" s="27"/>
      <c r="J130" s="27"/>
      <c r="K130" s="27"/>
    </row>
    <row r="131" spans="7:11" ht="12.75">
      <c r="G131" s="27"/>
      <c r="H131" s="27"/>
      <c r="I131" s="27"/>
      <c r="J131" s="27"/>
      <c r="K131" s="27"/>
    </row>
    <row r="132" spans="7:11" ht="12.75">
      <c r="G132" s="27"/>
      <c r="H132" s="27"/>
      <c r="I132" s="27"/>
      <c r="J132" s="27"/>
      <c r="K132" s="27"/>
    </row>
    <row r="133" spans="7:11" ht="12.75">
      <c r="G133" s="27"/>
      <c r="H133" s="27"/>
      <c r="I133" s="27"/>
      <c r="J133" s="27"/>
      <c r="K133" s="27"/>
    </row>
    <row r="134" spans="7:11" ht="12.75">
      <c r="G134" s="27"/>
      <c r="H134" s="27"/>
      <c r="I134" s="27"/>
      <c r="J134" s="27"/>
      <c r="K134" s="27"/>
    </row>
    <row r="135" spans="7:11" ht="12.75">
      <c r="G135" s="27"/>
      <c r="H135" s="27"/>
      <c r="I135" s="27"/>
      <c r="J135" s="27"/>
      <c r="K135" s="27"/>
    </row>
    <row r="136" spans="7:11" ht="12.75">
      <c r="G136" s="27"/>
      <c r="H136" s="27"/>
      <c r="I136" s="27"/>
      <c r="J136" s="27"/>
      <c r="K136" s="27"/>
    </row>
    <row r="137" spans="7:11" ht="12.75">
      <c r="G137" s="27"/>
      <c r="H137" s="27"/>
      <c r="I137" s="27"/>
      <c r="J137" s="27"/>
      <c r="K137" s="27"/>
    </row>
    <row r="138" spans="7:11" ht="12.75">
      <c r="G138" s="27"/>
      <c r="H138" s="27"/>
      <c r="I138" s="27"/>
      <c r="J138" s="27"/>
      <c r="K138" s="27"/>
    </row>
    <row r="139" spans="7:11" ht="12.75">
      <c r="G139" s="27"/>
      <c r="H139" s="27"/>
      <c r="I139" s="27"/>
      <c r="J139" s="27"/>
      <c r="K139" s="27"/>
    </row>
    <row r="140" spans="7:11" ht="12.75">
      <c r="G140" s="27"/>
      <c r="H140" s="27"/>
      <c r="I140" s="27"/>
      <c r="J140" s="27"/>
      <c r="K140" s="27"/>
    </row>
    <row r="141" spans="7:11" ht="12.75">
      <c r="G141" s="27"/>
      <c r="H141" s="27"/>
      <c r="I141" s="27"/>
      <c r="J141" s="27"/>
      <c r="K141" s="27"/>
    </row>
    <row r="142" spans="7:11" ht="12.75">
      <c r="G142" s="27"/>
      <c r="H142" s="27"/>
      <c r="I142" s="27"/>
      <c r="J142" s="27"/>
      <c r="K142" s="27"/>
    </row>
    <row r="143" spans="7:11" ht="12.75">
      <c r="G143" s="27"/>
      <c r="H143" s="27"/>
      <c r="I143" s="27"/>
      <c r="J143" s="27"/>
      <c r="K143" s="27"/>
    </row>
    <row r="144" spans="7:11" ht="12.75">
      <c r="G144" s="27"/>
      <c r="H144" s="27"/>
      <c r="I144" s="27"/>
      <c r="J144" s="27"/>
      <c r="K144" s="27"/>
    </row>
    <row r="145" spans="7:11" ht="12.75">
      <c r="G145" s="27"/>
      <c r="H145" s="27"/>
      <c r="I145" s="27"/>
      <c r="J145" s="27"/>
      <c r="K145" s="27"/>
    </row>
    <row r="146" spans="7:11" ht="12.75">
      <c r="G146" s="27"/>
      <c r="H146" s="27"/>
      <c r="I146" s="27"/>
      <c r="J146" s="27"/>
      <c r="K146" s="27"/>
    </row>
    <row r="147" spans="7:11" ht="12.75">
      <c r="G147" s="27"/>
      <c r="H147" s="27"/>
      <c r="I147" s="27"/>
      <c r="J147" s="27"/>
      <c r="K147" s="27"/>
    </row>
    <row r="148" spans="7:11" ht="12.75">
      <c r="G148" s="27"/>
      <c r="H148" s="27"/>
      <c r="I148" s="27"/>
      <c r="J148" s="27"/>
      <c r="K148" s="27"/>
    </row>
    <row r="149" spans="7:11" ht="12.75">
      <c r="G149" s="27"/>
      <c r="H149" s="27"/>
      <c r="I149" s="27"/>
      <c r="J149" s="27"/>
      <c r="K149" s="27"/>
    </row>
    <row r="150" spans="7:11" ht="12.75">
      <c r="G150" s="27"/>
      <c r="H150" s="27"/>
      <c r="I150" s="27"/>
      <c r="J150" s="27"/>
      <c r="K150" s="27"/>
    </row>
    <row r="151" spans="7:11" ht="12.75">
      <c r="G151" s="27"/>
      <c r="H151" s="27"/>
      <c r="I151" s="27"/>
      <c r="J151" s="27"/>
      <c r="K151" s="27"/>
    </row>
    <row r="152" spans="7:11" ht="12.75">
      <c r="G152" s="27"/>
      <c r="H152" s="27"/>
      <c r="I152" s="27"/>
      <c r="J152" s="27"/>
      <c r="K152" s="27"/>
    </row>
    <row r="153" spans="7:11" ht="12.75">
      <c r="G153" s="27"/>
      <c r="H153" s="27"/>
      <c r="I153" s="27"/>
      <c r="J153" s="27"/>
      <c r="K153" s="27"/>
    </row>
    <row r="154" spans="7:11" ht="12.75">
      <c r="G154" s="27"/>
      <c r="H154" s="27"/>
      <c r="I154" s="27"/>
      <c r="J154" s="27"/>
      <c r="K154" s="27"/>
    </row>
    <row r="155" spans="7:11" ht="12.75">
      <c r="G155" s="27"/>
      <c r="H155" s="27"/>
      <c r="I155" s="27"/>
      <c r="J155" s="27"/>
      <c r="K155" s="27"/>
    </row>
    <row r="156" spans="7:11" ht="12.75">
      <c r="G156" s="27"/>
      <c r="H156" s="27"/>
      <c r="I156" s="27"/>
      <c r="J156" s="27"/>
      <c r="K156" s="27"/>
    </row>
    <row r="157" spans="7:11" ht="12.75">
      <c r="G157" s="27"/>
      <c r="H157" s="27"/>
      <c r="I157" s="27"/>
      <c r="J157" s="27"/>
      <c r="K157" s="27"/>
    </row>
    <row r="158" spans="7:11" ht="12.75">
      <c r="G158" s="27"/>
      <c r="H158" s="27"/>
      <c r="I158" s="27"/>
      <c r="J158" s="27"/>
      <c r="K158" s="27"/>
    </row>
    <row r="159" spans="7:11" ht="12.75">
      <c r="G159" s="27"/>
      <c r="H159" s="27"/>
      <c r="I159" s="27"/>
      <c r="J159" s="27"/>
      <c r="K159" s="27"/>
    </row>
    <row r="160" spans="7:11" ht="12.75">
      <c r="G160" s="27"/>
      <c r="H160" s="27"/>
      <c r="I160" s="27"/>
      <c r="J160" s="27"/>
      <c r="K160" s="27"/>
    </row>
    <row r="161" spans="7:11" ht="12.75">
      <c r="G161" s="27"/>
      <c r="H161" s="27"/>
      <c r="I161" s="27"/>
      <c r="J161" s="27"/>
      <c r="K161" s="27"/>
    </row>
    <row r="162" spans="7:11" ht="12.75">
      <c r="G162" s="27"/>
      <c r="H162" s="27"/>
      <c r="I162" s="27"/>
      <c r="J162" s="27"/>
      <c r="K162" s="27"/>
    </row>
    <row r="163" spans="7:11" ht="12.75">
      <c r="G163" s="27"/>
      <c r="H163" s="27"/>
      <c r="I163" s="27"/>
      <c r="J163" s="27"/>
      <c r="K163" s="27"/>
    </row>
    <row r="164" spans="7:11" ht="12.75">
      <c r="G164" s="27"/>
      <c r="H164" s="27"/>
      <c r="I164" s="27"/>
      <c r="J164" s="27"/>
      <c r="K164" s="27"/>
    </row>
    <row r="165" spans="7:11" ht="12.75">
      <c r="G165" s="27"/>
      <c r="H165" s="27"/>
      <c r="I165" s="27"/>
      <c r="J165" s="27"/>
      <c r="K165" s="27"/>
    </row>
    <row r="166" spans="7:11" ht="12.75">
      <c r="G166" s="27"/>
      <c r="H166" s="27"/>
      <c r="I166" s="27"/>
      <c r="J166" s="27"/>
      <c r="K166" s="27"/>
    </row>
    <row r="167" spans="7:11" ht="12.75">
      <c r="G167" s="27"/>
      <c r="H167" s="27"/>
      <c r="I167" s="27"/>
      <c r="J167" s="27"/>
      <c r="K167" s="27"/>
    </row>
    <row r="168" spans="7:11" ht="12.75">
      <c r="G168" s="27"/>
      <c r="H168" s="27"/>
      <c r="I168" s="27"/>
      <c r="J168" s="27"/>
      <c r="K168" s="27"/>
    </row>
    <row r="169" spans="7:11" ht="12.75">
      <c r="G169" s="27"/>
      <c r="H169" s="27"/>
      <c r="I169" s="27"/>
      <c r="J169" s="27"/>
      <c r="K169" s="27"/>
    </row>
    <row r="170" spans="7:11" ht="12.75">
      <c r="G170" s="27"/>
      <c r="H170" s="27"/>
      <c r="I170" s="27"/>
      <c r="J170" s="27"/>
      <c r="K170" s="27"/>
    </row>
    <row r="171" spans="7:11" ht="12.75">
      <c r="G171" s="27"/>
      <c r="H171" s="27"/>
      <c r="I171" s="27"/>
      <c r="J171" s="27"/>
      <c r="K171" s="27"/>
    </row>
    <row r="172" spans="7:11" ht="12.75">
      <c r="G172" s="27"/>
      <c r="H172" s="27"/>
      <c r="I172" s="27"/>
      <c r="J172" s="27"/>
      <c r="K172" s="27"/>
    </row>
    <row r="173" spans="7:11" ht="12.75">
      <c r="G173" s="27"/>
      <c r="H173" s="27"/>
      <c r="I173" s="27"/>
      <c r="J173" s="27"/>
      <c r="K173" s="27"/>
    </row>
    <row r="174" spans="7:11" ht="12.75">
      <c r="G174" s="27"/>
      <c r="H174" s="27"/>
      <c r="I174" s="27"/>
      <c r="J174" s="27"/>
      <c r="K174" s="27"/>
    </row>
    <row r="175" spans="7:11" ht="12.75">
      <c r="G175" s="27"/>
      <c r="H175" s="27"/>
      <c r="I175" s="27"/>
      <c r="J175" s="27"/>
      <c r="K175" s="27"/>
    </row>
    <row r="176" spans="7:11" ht="12.75">
      <c r="G176" s="27"/>
      <c r="H176" s="27"/>
      <c r="I176" s="27"/>
      <c r="J176" s="27"/>
      <c r="K176" s="27"/>
    </row>
    <row r="177" spans="7:11" ht="12.75">
      <c r="G177" s="27"/>
      <c r="H177" s="27"/>
      <c r="I177" s="27"/>
      <c r="J177" s="27"/>
      <c r="K177" s="27"/>
    </row>
    <row r="178" spans="7:11" ht="12.75">
      <c r="G178" s="27"/>
      <c r="H178" s="27"/>
      <c r="I178" s="27"/>
      <c r="J178" s="27"/>
      <c r="K178" s="27"/>
    </row>
    <row r="179" spans="7:11" ht="12.75">
      <c r="G179" s="27"/>
      <c r="H179" s="27"/>
      <c r="I179" s="27"/>
      <c r="J179" s="27"/>
      <c r="K179" s="27"/>
    </row>
    <row r="180" spans="7:11" ht="12.75">
      <c r="G180" s="27"/>
      <c r="H180" s="27"/>
      <c r="I180" s="27"/>
      <c r="J180" s="27"/>
      <c r="K180" s="27"/>
    </row>
    <row r="181" spans="7:11" ht="12.75">
      <c r="G181" s="27"/>
      <c r="H181" s="27"/>
      <c r="I181" s="27"/>
      <c r="J181" s="27"/>
      <c r="K181" s="27"/>
    </row>
    <row r="182" spans="7:11" ht="12.75">
      <c r="G182" s="27"/>
      <c r="H182" s="27"/>
      <c r="I182" s="27"/>
      <c r="J182" s="27"/>
      <c r="K182" s="27"/>
    </row>
    <row r="183" spans="7:11" ht="12.75">
      <c r="G183" s="27"/>
      <c r="H183" s="27"/>
      <c r="I183" s="27"/>
      <c r="J183" s="27"/>
      <c r="K183" s="27"/>
    </row>
    <row r="184" spans="7:11" ht="12.75">
      <c r="G184" s="27"/>
      <c r="H184" s="27"/>
      <c r="I184" s="27"/>
      <c r="J184" s="27"/>
      <c r="K184" s="27"/>
    </row>
    <row r="185" spans="7:11" ht="12.75">
      <c r="G185" s="27"/>
      <c r="H185" s="27"/>
      <c r="I185" s="27"/>
      <c r="J185" s="27"/>
      <c r="K185" s="27"/>
    </row>
    <row r="186" spans="7:11" ht="12.75">
      <c r="G186" s="27"/>
      <c r="H186" s="27"/>
      <c r="I186" s="27"/>
      <c r="J186" s="27"/>
      <c r="K186" s="27"/>
    </row>
    <row r="187" spans="7:11" ht="12.75">
      <c r="G187" s="27"/>
      <c r="H187" s="27"/>
      <c r="I187" s="27"/>
      <c r="J187" s="27"/>
      <c r="K187" s="27"/>
    </row>
    <row r="188" spans="7:11" ht="12.75">
      <c r="G188" s="27"/>
      <c r="H188" s="27"/>
      <c r="I188" s="27"/>
      <c r="J188" s="27"/>
      <c r="K188" s="27"/>
    </row>
    <row r="189" spans="7:11" ht="12.75">
      <c r="G189" s="27"/>
      <c r="H189" s="27"/>
      <c r="I189" s="27"/>
      <c r="J189" s="27"/>
      <c r="K189" s="27"/>
    </row>
    <row r="190" spans="7:11" ht="12.75">
      <c r="G190" s="27"/>
      <c r="H190" s="27"/>
      <c r="I190" s="27"/>
      <c r="J190" s="27"/>
      <c r="K190" s="27"/>
    </row>
    <row r="191" spans="7:11" ht="12.75">
      <c r="G191" s="27"/>
      <c r="H191" s="27"/>
      <c r="I191" s="27"/>
      <c r="J191" s="27"/>
      <c r="K191" s="27"/>
    </row>
    <row r="192" spans="7:11" ht="12.75">
      <c r="G192" s="27"/>
      <c r="H192" s="27"/>
      <c r="I192" s="27"/>
      <c r="J192" s="27"/>
      <c r="K192" s="27"/>
    </row>
    <row r="193" spans="7:11" ht="12.75">
      <c r="G193" s="27"/>
      <c r="H193" s="27"/>
      <c r="I193" s="27"/>
      <c r="J193" s="27"/>
      <c r="K193" s="27"/>
    </row>
    <row r="194" spans="7:11" ht="12.75">
      <c r="G194" s="27"/>
      <c r="H194" s="27"/>
      <c r="I194" s="27"/>
      <c r="J194" s="27"/>
      <c r="K194" s="27"/>
    </row>
    <row r="195" spans="7:11" ht="12.75">
      <c r="G195" s="27"/>
      <c r="H195" s="27"/>
      <c r="I195" s="27"/>
      <c r="J195" s="27"/>
      <c r="K195" s="27"/>
    </row>
    <row r="196" spans="7:11" ht="12.75">
      <c r="G196" s="27"/>
      <c r="H196" s="27"/>
      <c r="I196" s="27"/>
      <c r="J196" s="27"/>
      <c r="K196" s="27"/>
    </row>
    <row r="197" spans="7:11" ht="12.75">
      <c r="G197" s="27"/>
      <c r="H197" s="27"/>
      <c r="I197" s="27"/>
      <c r="J197" s="27"/>
      <c r="K197" s="27"/>
    </row>
    <row r="198" spans="7:11" ht="12.75">
      <c r="G198" s="27"/>
      <c r="H198" s="27"/>
      <c r="I198" s="27"/>
      <c r="J198" s="27"/>
      <c r="K198" s="27"/>
    </row>
    <row r="199" spans="7:11" ht="12.75">
      <c r="G199" s="27"/>
      <c r="H199" s="27"/>
      <c r="I199" s="27"/>
      <c r="J199" s="27"/>
      <c r="K199" s="27"/>
    </row>
    <row r="200" spans="7:11" ht="12.75">
      <c r="G200" s="27"/>
      <c r="H200" s="27"/>
      <c r="I200" s="27"/>
      <c r="J200" s="27"/>
      <c r="K200" s="27"/>
    </row>
    <row r="201" spans="7:11" ht="12.75">
      <c r="G201" s="27"/>
      <c r="H201" s="27"/>
      <c r="I201" s="27"/>
      <c r="J201" s="27"/>
      <c r="K201" s="27"/>
    </row>
    <row r="202" spans="7:11" ht="12.75">
      <c r="G202" s="27"/>
      <c r="H202" s="27"/>
      <c r="I202" s="27"/>
      <c r="J202" s="27"/>
      <c r="K202" s="27"/>
    </row>
    <row r="203" spans="7:11" ht="12.75">
      <c r="G203" s="27"/>
      <c r="H203" s="27"/>
      <c r="I203" s="27"/>
      <c r="J203" s="27"/>
      <c r="K203" s="27"/>
    </row>
    <row r="204" spans="7:11" ht="12.75">
      <c r="G204" s="27"/>
      <c r="H204" s="27"/>
      <c r="I204" s="27"/>
      <c r="J204" s="27"/>
      <c r="K204" s="27"/>
    </row>
    <row r="205" spans="7:11" ht="12.75">
      <c r="G205" s="27"/>
      <c r="H205" s="27"/>
      <c r="I205" s="27"/>
      <c r="J205" s="27"/>
      <c r="K205" s="27"/>
    </row>
    <row r="206" spans="7:11" ht="12.75">
      <c r="G206" s="27"/>
      <c r="H206" s="27"/>
      <c r="I206" s="27"/>
      <c r="J206" s="27"/>
      <c r="K206" s="27"/>
    </row>
    <row r="207" spans="7:11" ht="12.75">
      <c r="G207" s="27"/>
      <c r="H207" s="27"/>
      <c r="I207" s="27"/>
      <c r="J207" s="27"/>
      <c r="K207" s="27"/>
    </row>
    <row r="208" spans="7:11" ht="12.75">
      <c r="G208" s="27"/>
      <c r="H208" s="27"/>
      <c r="I208" s="27"/>
      <c r="J208" s="27"/>
      <c r="K208" s="27"/>
    </row>
    <row r="209" spans="7:11" ht="12.75">
      <c r="G209" s="27"/>
      <c r="H209" s="27"/>
      <c r="I209" s="27"/>
      <c r="J209" s="27"/>
      <c r="K209" s="27"/>
    </row>
    <row r="210" spans="7:11" ht="12.75">
      <c r="G210" s="27"/>
      <c r="H210" s="27"/>
      <c r="I210" s="27"/>
      <c r="J210" s="27"/>
      <c r="K210" s="27"/>
    </row>
    <row r="211" spans="7:11" ht="12.75">
      <c r="G211" s="27"/>
      <c r="H211" s="27"/>
      <c r="I211" s="27"/>
      <c r="J211" s="27"/>
      <c r="K211" s="27"/>
    </row>
    <row r="212" spans="7:11" ht="12.75">
      <c r="G212" s="27"/>
      <c r="H212" s="27"/>
      <c r="I212" s="27"/>
      <c r="J212" s="27"/>
      <c r="K212" s="27"/>
    </row>
    <row r="213" spans="7:11" ht="12.75">
      <c r="G213" s="27"/>
      <c r="H213" s="27"/>
      <c r="I213" s="27"/>
      <c r="J213" s="27"/>
      <c r="K213" s="27"/>
    </row>
    <row r="214" spans="7:11" ht="12.75">
      <c r="G214" s="27"/>
      <c r="H214" s="27"/>
      <c r="I214" s="27"/>
      <c r="J214" s="27"/>
      <c r="K214" s="27"/>
    </row>
    <row r="215" spans="7:11" ht="12.75">
      <c r="G215" s="27"/>
      <c r="H215" s="27"/>
      <c r="I215" s="27"/>
      <c r="J215" s="27"/>
      <c r="K215" s="27"/>
    </row>
    <row r="216" spans="7:11" ht="12.75">
      <c r="G216" s="27"/>
      <c r="H216" s="27"/>
      <c r="I216" s="27"/>
      <c r="J216" s="27"/>
      <c r="K216" s="27"/>
    </row>
    <row r="217" spans="7:11" ht="12.75">
      <c r="G217" s="27"/>
      <c r="H217" s="27"/>
      <c r="I217" s="27"/>
      <c r="J217" s="27"/>
      <c r="K217" s="27"/>
    </row>
    <row r="218" spans="7:11" ht="12.75">
      <c r="G218" s="27"/>
      <c r="H218" s="27"/>
      <c r="I218" s="27"/>
      <c r="J218" s="27"/>
      <c r="K218" s="27"/>
    </row>
    <row r="219" spans="7:11" ht="12.75">
      <c r="G219" s="27"/>
      <c r="H219" s="27"/>
      <c r="I219" s="27"/>
      <c r="J219" s="27"/>
      <c r="K219" s="27"/>
    </row>
    <row r="220" spans="7:11" ht="12.75">
      <c r="G220" s="27"/>
      <c r="H220" s="27"/>
      <c r="I220" s="27"/>
      <c r="J220" s="27"/>
      <c r="K220" s="27"/>
    </row>
    <row r="221" spans="7:11" ht="12.75">
      <c r="G221" s="27"/>
      <c r="H221" s="27"/>
      <c r="I221" s="27"/>
      <c r="J221" s="27"/>
      <c r="K221" s="27"/>
    </row>
    <row r="222" spans="7:11" ht="12.75">
      <c r="G222" s="27"/>
      <c r="H222" s="27"/>
      <c r="I222" s="27"/>
      <c r="J222" s="27"/>
      <c r="K222" s="27"/>
    </row>
    <row r="223" spans="7:11" ht="12.75">
      <c r="G223" s="27"/>
      <c r="H223" s="27"/>
      <c r="I223" s="27"/>
      <c r="J223" s="27"/>
      <c r="K223" s="27"/>
    </row>
    <row r="224" spans="7:11" ht="12.75">
      <c r="G224" s="27"/>
      <c r="H224" s="27"/>
      <c r="I224" s="27"/>
      <c r="J224" s="27"/>
      <c r="K224" s="27"/>
    </row>
    <row r="225" spans="7:11" ht="12.75">
      <c r="G225" s="27"/>
      <c r="H225" s="27"/>
      <c r="I225" s="27"/>
      <c r="J225" s="27"/>
      <c r="K225" s="27"/>
    </row>
    <row r="226" spans="7:11" ht="12.75">
      <c r="G226" s="27"/>
      <c r="H226" s="27"/>
      <c r="I226" s="27"/>
      <c r="J226" s="27"/>
      <c r="K226" s="27"/>
    </row>
    <row r="227" spans="7:11" ht="12.75">
      <c r="G227" s="27"/>
      <c r="H227" s="27"/>
      <c r="I227" s="27"/>
      <c r="J227" s="27"/>
      <c r="K227" s="27"/>
    </row>
    <row r="228" spans="7:11" ht="12.75">
      <c r="G228" s="27"/>
      <c r="H228" s="27"/>
      <c r="I228" s="27"/>
      <c r="J228" s="27"/>
      <c r="K228" s="27"/>
    </row>
    <row r="229" spans="7:11" ht="12.75">
      <c r="G229" s="27"/>
      <c r="H229" s="27"/>
      <c r="I229" s="27"/>
      <c r="J229" s="27"/>
      <c r="K229" s="27"/>
    </row>
    <row r="230" spans="7:11" ht="12.75">
      <c r="G230" s="27"/>
      <c r="H230" s="27"/>
      <c r="I230" s="27"/>
      <c r="J230" s="27"/>
      <c r="K230" s="27"/>
    </row>
    <row r="231" spans="7:11" ht="12.75">
      <c r="G231" s="27"/>
      <c r="H231" s="27"/>
      <c r="I231" s="27"/>
      <c r="J231" s="27"/>
      <c r="K231" s="27"/>
    </row>
    <row r="232" spans="7:11" ht="12.75">
      <c r="G232" s="27"/>
      <c r="H232" s="27"/>
      <c r="I232" s="27"/>
      <c r="J232" s="27"/>
      <c r="K232" s="27"/>
    </row>
    <row r="233" spans="7:11" ht="12.75">
      <c r="G233" s="27"/>
      <c r="H233" s="27"/>
      <c r="I233" s="27"/>
      <c r="J233" s="27"/>
      <c r="K233" s="27"/>
    </row>
    <row r="234" spans="7:11" ht="12.75">
      <c r="G234" s="27"/>
      <c r="H234" s="27"/>
      <c r="I234" s="27"/>
      <c r="J234" s="27"/>
      <c r="K234" s="27"/>
    </row>
    <row r="235" spans="7:11" ht="12.75">
      <c r="G235" s="27"/>
      <c r="H235" s="27"/>
      <c r="I235" s="27"/>
      <c r="J235" s="27"/>
      <c r="K235" s="27"/>
    </row>
    <row r="236" spans="7:11" ht="12.75">
      <c r="G236" s="27"/>
      <c r="H236" s="27"/>
      <c r="I236" s="27"/>
      <c r="J236" s="27"/>
      <c r="K236" s="27"/>
    </row>
    <row r="237" spans="7:11" ht="12.75">
      <c r="G237" s="27"/>
      <c r="H237" s="27"/>
      <c r="I237" s="27"/>
      <c r="J237" s="27"/>
      <c r="K237" s="27"/>
    </row>
    <row r="238" spans="7:11" ht="12.75">
      <c r="G238" s="27"/>
      <c r="H238" s="27"/>
      <c r="I238" s="27"/>
      <c r="J238" s="27"/>
      <c r="K238" s="27"/>
    </row>
    <row r="239" spans="7:11" ht="12.75">
      <c r="G239" s="27"/>
      <c r="H239" s="27"/>
      <c r="I239" s="27"/>
      <c r="J239" s="27"/>
      <c r="K239" s="27"/>
    </row>
    <row r="240" spans="7:11" ht="12.75">
      <c r="G240" s="27"/>
      <c r="H240" s="27"/>
      <c r="I240" s="27"/>
      <c r="J240" s="27"/>
      <c r="K240" s="27"/>
    </row>
    <row r="241" spans="7:11" ht="12.75">
      <c r="G241" s="27"/>
      <c r="H241" s="27"/>
      <c r="I241" s="27"/>
      <c r="J241" s="27"/>
      <c r="K241" s="27"/>
    </row>
    <row r="242" spans="7:11" ht="12.75">
      <c r="G242" s="27"/>
      <c r="H242" s="27"/>
      <c r="I242" s="27"/>
      <c r="J242" s="27"/>
      <c r="K242" s="27"/>
    </row>
    <row r="243" spans="7:11" ht="12.75">
      <c r="G243" s="27"/>
      <c r="H243" s="27"/>
      <c r="I243" s="27"/>
      <c r="J243" s="27"/>
      <c r="K243" s="27"/>
    </row>
    <row r="244" spans="7:11" ht="12.75">
      <c r="G244" s="27"/>
      <c r="H244" s="27"/>
      <c r="I244" s="27"/>
      <c r="J244" s="27"/>
      <c r="K244" s="27"/>
    </row>
    <row r="245" spans="7:11" ht="12.75">
      <c r="G245" s="27"/>
      <c r="H245" s="27"/>
      <c r="I245" s="27"/>
      <c r="J245" s="27"/>
      <c r="K245" s="27"/>
    </row>
    <row r="246" spans="7:11" ht="12.75">
      <c r="G246" s="27"/>
      <c r="H246" s="27"/>
      <c r="I246" s="27"/>
      <c r="J246" s="27"/>
      <c r="K246" s="27"/>
    </row>
    <row r="247" spans="7:11" ht="12.75">
      <c r="G247" s="27"/>
      <c r="H247" s="27"/>
      <c r="I247" s="27"/>
      <c r="J247" s="27"/>
      <c r="K247" s="27"/>
    </row>
    <row r="248" spans="7:11" ht="12.75">
      <c r="G248" s="27"/>
      <c r="H248" s="27"/>
      <c r="I248" s="27"/>
      <c r="J248" s="27"/>
      <c r="K248" s="27"/>
    </row>
    <row r="249" spans="7:11" ht="12.75">
      <c r="G249" s="27"/>
      <c r="H249" s="27"/>
      <c r="I249" s="27"/>
      <c r="J249" s="27"/>
      <c r="K249" s="27"/>
    </row>
    <row r="250" spans="7:11" ht="12.75">
      <c r="G250" s="27"/>
      <c r="H250" s="27"/>
      <c r="I250" s="27"/>
      <c r="J250" s="27"/>
      <c r="K250" s="27"/>
    </row>
    <row r="251" spans="7:11" ht="12.75">
      <c r="G251" s="27"/>
      <c r="H251" s="27"/>
      <c r="I251" s="27"/>
      <c r="J251" s="27"/>
      <c r="K251" s="27"/>
    </row>
    <row r="252" spans="7:11" ht="12.75">
      <c r="G252" s="27"/>
      <c r="H252" s="27"/>
      <c r="I252" s="27"/>
      <c r="J252" s="27"/>
      <c r="K252" s="27"/>
    </row>
    <row r="253" spans="2:11" ht="12.75">
      <c r="B253" s="1" t="s">
        <v>72</v>
      </c>
      <c r="C253" s="1">
        <v>1</v>
      </c>
      <c r="G253" s="27"/>
      <c r="H253" s="27"/>
      <c r="I253" s="27"/>
      <c r="J253" s="27"/>
      <c r="K253" s="27"/>
    </row>
    <row r="254" spans="2:11" ht="12.75">
      <c r="B254" s="1" t="s">
        <v>72</v>
      </c>
      <c r="C254" s="1">
        <v>3</v>
      </c>
      <c r="G254" s="27"/>
      <c r="H254" s="27"/>
      <c r="I254" s="27"/>
      <c r="J254" s="27"/>
      <c r="K254" s="27"/>
    </row>
    <row r="255" spans="2:11" ht="12.75">
      <c r="B255" s="1" t="s">
        <v>72</v>
      </c>
      <c r="C255" s="1">
        <v>11</v>
      </c>
      <c r="G255" s="27"/>
      <c r="H255" s="27"/>
      <c r="I255" s="27"/>
      <c r="J255" s="27"/>
      <c r="K255" s="27"/>
    </row>
    <row r="256" spans="2:11" ht="12.75">
      <c r="B256" s="1" t="s">
        <v>72</v>
      </c>
      <c r="C256" s="1">
        <v>14</v>
      </c>
      <c r="G256" s="27"/>
      <c r="H256" s="27"/>
      <c r="I256" s="27"/>
      <c r="J256" s="27"/>
      <c r="K256" s="27"/>
    </row>
    <row r="257" spans="2:11" ht="12.75">
      <c r="B257" s="1" t="s">
        <v>72</v>
      </c>
      <c r="C257" s="1">
        <v>16</v>
      </c>
      <c r="G257" s="27"/>
      <c r="H257" s="27"/>
      <c r="I257" s="27"/>
      <c r="J257" s="27"/>
      <c r="K257" s="27"/>
    </row>
    <row r="258" spans="2:11" ht="12.75">
      <c r="B258" s="1" t="s">
        <v>72</v>
      </c>
      <c r="C258" s="1">
        <v>20</v>
      </c>
      <c r="G258" s="27"/>
      <c r="H258" s="27"/>
      <c r="I258" s="27"/>
      <c r="J258" s="27"/>
      <c r="K258" s="27"/>
    </row>
    <row r="259" spans="2:11" ht="12.75">
      <c r="B259" s="1" t="s">
        <v>72</v>
      </c>
      <c r="C259" s="1">
        <v>26</v>
      </c>
      <c r="G259" s="27"/>
      <c r="H259" s="27"/>
      <c r="I259" s="27"/>
      <c r="J259" s="27"/>
      <c r="K259" s="27"/>
    </row>
    <row r="260" spans="2:11" ht="12.75">
      <c r="B260" s="1" t="s">
        <v>72</v>
      </c>
      <c r="C260" s="1">
        <v>28</v>
      </c>
      <c r="G260" s="27"/>
      <c r="H260" s="27"/>
      <c r="I260" s="27"/>
      <c r="J260" s="27"/>
      <c r="K260" s="27"/>
    </row>
    <row r="261" spans="2:11" ht="12.75">
      <c r="B261" s="1" t="s">
        <v>72</v>
      </c>
      <c r="C261" s="1">
        <v>29</v>
      </c>
      <c r="G261" s="27"/>
      <c r="H261" s="27"/>
      <c r="I261" s="27"/>
      <c r="J261" s="27"/>
      <c r="K261" s="27"/>
    </row>
    <row r="262" spans="2:11" ht="12.75">
      <c r="B262" s="1" t="s">
        <v>72</v>
      </c>
      <c r="C262" s="1">
        <v>33</v>
      </c>
      <c r="G262" s="27"/>
      <c r="H262" s="27"/>
      <c r="I262" s="27"/>
      <c r="J262" s="27"/>
      <c r="K262" s="27"/>
    </row>
    <row r="263" spans="2:11" ht="12.75">
      <c r="B263" s="1" t="s">
        <v>72</v>
      </c>
      <c r="C263" s="1">
        <v>34</v>
      </c>
      <c r="G263" s="27"/>
      <c r="H263" s="27"/>
      <c r="I263" s="27"/>
      <c r="J263" s="27"/>
      <c r="K263" s="27"/>
    </row>
    <row r="264" spans="2:11" ht="12.75">
      <c r="B264" s="1" t="s">
        <v>72</v>
      </c>
      <c r="C264" s="1">
        <v>35</v>
      </c>
      <c r="G264" s="27"/>
      <c r="H264" s="27"/>
      <c r="I264" s="27"/>
      <c r="J264" s="27"/>
      <c r="K264" s="27"/>
    </row>
    <row r="265" spans="2:11" ht="12.75">
      <c r="B265" s="1" t="s">
        <v>72</v>
      </c>
      <c r="C265" s="1">
        <v>36</v>
      </c>
      <c r="G265" s="27"/>
      <c r="H265" s="27"/>
      <c r="I265" s="27"/>
      <c r="J265" s="27"/>
      <c r="K265" s="27"/>
    </row>
    <row r="266" spans="2:11" ht="12.75">
      <c r="B266" s="1" t="s">
        <v>72</v>
      </c>
      <c r="C266" s="1">
        <v>37</v>
      </c>
      <c r="G266" s="27"/>
      <c r="H266" s="27"/>
      <c r="I266" s="27"/>
      <c r="J266" s="27"/>
      <c r="K266" s="27"/>
    </row>
    <row r="267" spans="2:11" ht="12.75">
      <c r="B267" s="1" t="s">
        <v>72</v>
      </c>
      <c r="C267" s="1">
        <v>40</v>
      </c>
      <c r="G267" s="27"/>
      <c r="H267" s="27"/>
      <c r="I267" s="27"/>
      <c r="J267" s="27"/>
      <c r="K267" s="27"/>
    </row>
    <row r="268" spans="2:11" ht="12.75">
      <c r="B268" s="1" t="s">
        <v>72</v>
      </c>
      <c r="C268" s="1">
        <v>42</v>
      </c>
      <c r="G268" s="27"/>
      <c r="H268" s="27"/>
      <c r="I268" s="27"/>
      <c r="J268" s="27"/>
      <c r="K268" s="27"/>
    </row>
    <row r="269" spans="2:11" ht="12.75">
      <c r="B269" s="1" t="s">
        <v>72</v>
      </c>
      <c r="C269" s="1">
        <v>44</v>
      </c>
      <c r="G269" s="27"/>
      <c r="H269" s="27"/>
      <c r="I269" s="27"/>
      <c r="J269" s="27"/>
      <c r="K269" s="27"/>
    </row>
    <row r="270" spans="2:11" ht="12.75">
      <c r="B270" s="1" t="s">
        <v>72</v>
      </c>
      <c r="C270" s="1">
        <v>45</v>
      </c>
      <c r="G270" s="27"/>
      <c r="H270" s="27"/>
      <c r="I270" s="27"/>
      <c r="J270" s="27"/>
      <c r="K270" s="27"/>
    </row>
    <row r="271" spans="2:11" ht="12.75">
      <c r="B271" s="1" t="s">
        <v>72</v>
      </c>
      <c r="C271" s="1">
        <v>47</v>
      </c>
      <c r="G271" s="27"/>
      <c r="H271" s="27"/>
      <c r="I271" s="27"/>
      <c r="J271" s="27"/>
      <c r="K271" s="27"/>
    </row>
    <row r="272" spans="2:11" ht="12.75">
      <c r="B272" s="1" t="s">
        <v>72</v>
      </c>
      <c r="C272" s="1">
        <v>50</v>
      </c>
      <c r="G272" s="27"/>
      <c r="H272" s="27"/>
      <c r="I272" s="27"/>
      <c r="J272" s="27"/>
      <c r="K272" s="27"/>
    </row>
    <row r="273" spans="2:11" ht="12.75">
      <c r="B273" s="1" t="s">
        <v>72</v>
      </c>
      <c r="C273" s="1">
        <v>57</v>
      </c>
      <c r="G273" s="27"/>
      <c r="H273" s="27"/>
      <c r="I273" s="27"/>
      <c r="J273" s="27"/>
      <c r="K273" s="27"/>
    </row>
    <row r="274" spans="2:11" ht="12.75">
      <c r="B274" s="1" t="s">
        <v>72</v>
      </c>
      <c r="C274" s="1">
        <v>59</v>
      </c>
      <c r="G274" s="27"/>
      <c r="H274" s="27"/>
      <c r="I274" s="27"/>
      <c r="J274" s="27"/>
      <c r="K274" s="27"/>
    </row>
    <row r="275" spans="2:11" ht="12.75">
      <c r="B275" s="1" t="s">
        <v>72</v>
      </c>
      <c r="C275" s="1">
        <v>64</v>
      </c>
      <c r="G275" s="27"/>
      <c r="H275" s="27"/>
      <c r="I275" s="27"/>
      <c r="J275" s="27"/>
      <c r="K275" s="27"/>
    </row>
    <row r="276" spans="2:11" ht="12.75">
      <c r="B276" s="1" t="s">
        <v>72</v>
      </c>
      <c r="C276" s="1">
        <v>70</v>
      </c>
      <c r="G276" s="27"/>
      <c r="H276" s="27"/>
      <c r="I276" s="27"/>
      <c r="J276" s="27"/>
      <c r="K276" s="27"/>
    </row>
    <row r="277" spans="2:11" ht="12.75">
      <c r="B277" s="1" t="s">
        <v>72</v>
      </c>
      <c r="C277" s="1">
        <v>71</v>
      </c>
      <c r="G277" s="27"/>
      <c r="H277" s="27"/>
      <c r="I277" s="27"/>
      <c r="J277" s="27"/>
      <c r="K277" s="27"/>
    </row>
    <row r="278" spans="2:11" ht="12.75">
      <c r="B278" s="1" t="s">
        <v>72</v>
      </c>
      <c r="C278" s="1">
        <v>73</v>
      </c>
      <c r="G278" s="27"/>
      <c r="H278" s="27"/>
      <c r="I278" s="27"/>
      <c r="J278" s="27"/>
      <c r="K278" s="27"/>
    </row>
    <row r="279" spans="2:11" ht="12.75">
      <c r="B279" s="1" t="s">
        <v>72</v>
      </c>
      <c r="C279" s="1">
        <v>78</v>
      </c>
      <c r="G279" s="27"/>
      <c r="H279" s="27"/>
      <c r="I279" s="27"/>
      <c r="J279" s="27"/>
      <c r="K279" s="27"/>
    </row>
    <row r="280" spans="2:11" ht="12.75">
      <c r="B280" s="1" t="s">
        <v>72</v>
      </c>
      <c r="C280" s="1">
        <v>79</v>
      </c>
      <c r="G280" s="27"/>
      <c r="H280" s="27"/>
      <c r="I280" s="27"/>
      <c r="J280" s="27"/>
      <c r="K280" s="27"/>
    </row>
    <row r="281" spans="2:11" ht="12.75">
      <c r="B281" s="1" t="s">
        <v>72</v>
      </c>
      <c r="C281" s="1">
        <v>82</v>
      </c>
      <c r="G281" s="27"/>
      <c r="H281" s="27"/>
      <c r="I281" s="27"/>
      <c r="J281" s="27"/>
      <c r="K281" s="27"/>
    </row>
    <row r="282" spans="2:11" ht="12.75">
      <c r="B282" s="1" t="s">
        <v>72</v>
      </c>
      <c r="C282" s="1">
        <v>84</v>
      </c>
      <c r="G282" s="27"/>
      <c r="H282" s="27"/>
      <c r="I282" s="27"/>
      <c r="J282" s="27"/>
      <c r="K282" s="27"/>
    </row>
    <row r="283" spans="2:11" ht="12.75">
      <c r="B283" s="1" t="s">
        <v>72</v>
      </c>
      <c r="C283" s="1">
        <v>92</v>
      </c>
      <c r="G283" s="27"/>
      <c r="H283" s="27"/>
      <c r="I283" s="27"/>
      <c r="J283" s="27"/>
      <c r="K283" s="27"/>
    </row>
    <row r="284" spans="2:11" ht="12.75">
      <c r="B284" s="1" t="s">
        <v>72</v>
      </c>
      <c r="C284" s="1">
        <v>93</v>
      </c>
      <c r="G284" s="27"/>
      <c r="H284" s="27"/>
      <c r="I284" s="27"/>
      <c r="J284" s="27"/>
      <c r="K284" s="27"/>
    </row>
    <row r="285" spans="2:11" ht="12.75">
      <c r="B285" s="1" t="s">
        <v>72</v>
      </c>
      <c r="C285" s="1">
        <v>94</v>
      </c>
      <c r="G285" s="27"/>
      <c r="H285" s="27"/>
      <c r="I285" s="27"/>
      <c r="J285" s="27"/>
      <c r="K285" s="27"/>
    </row>
    <row r="286" spans="2:11" ht="12.75">
      <c r="B286" s="1" t="s">
        <v>72</v>
      </c>
      <c r="C286" s="1">
        <v>95</v>
      </c>
      <c r="G286" s="27"/>
      <c r="H286" s="27"/>
      <c r="I286" s="27"/>
      <c r="J286" s="27"/>
      <c r="K286" s="27"/>
    </row>
    <row r="287" spans="2:11" ht="12.75">
      <c r="B287" s="1" t="s">
        <v>72</v>
      </c>
      <c r="C287" s="1">
        <v>96</v>
      </c>
      <c r="G287" s="27"/>
      <c r="H287" s="27"/>
      <c r="I287" s="27"/>
      <c r="J287" s="27"/>
      <c r="K287" s="27"/>
    </row>
    <row r="288" spans="2:11" ht="12.75">
      <c r="B288" s="1" t="s">
        <v>72</v>
      </c>
      <c r="C288" s="1">
        <v>99</v>
      </c>
      <c r="G288" s="27"/>
      <c r="H288" s="27"/>
      <c r="I288" s="27"/>
      <c r="J288" s="27"/>
      <c r="K288" s="27"/>
    </row>
    <row r="289" spans="2:11" ht="12.75">
      <c r="B289" s="1" t="s">
        <v>72</v>
      </c>
      <c r="C289" s="1">
        <v>101</v>
      </c>
      <c r="G289" s="27"/>
      <c r="H289" s="27"/>
      <c r="I289" s="27"/>
      <c r="J289" s="27"/>
      <c r="K289" s="27"/>
    </row>
    <row r="290" spans="2:11" ht="12.75">
      <c r="B290" s="1" t="s">
        <v>72</v>
      </c>
      <c r="C290" s="1">
        <v>102</v>
      </c>
      <c r="G290" s="27"/>
      <c r="H290" s="27"/>
      <c r="I290" s="27"/>
      <c r="J290" s="27"/>
      <c r="K290" s="27"/>
    </row>
    <row r="291" spans="2:11" ht="12.75">
      <c r="B291" s="1" t="s">
        <v>72</v>
      </c>
      <c r="C291" s="1">
        <v>103</v>
      </c>
      <c r="G291" s="27"/>
      <c r="H291" s="27"/>
      <c r="I291" s="27"/>
      <c r="J291" s="27"/>
      <c r="K291" s="27"/>
    </row>
    <row r="292" spans="2:11" ht="12.75">
      <c r="B292" s="1" t="s">
        <v>72</v>
      </c>
      <c r="C292" s="1">
        <v>104</v>
      </c>
      <c r="G292" s="27"/>
      <c r="H292" s="27"/>
      <c r="I292" s="27"/>
      <c r="J292" s="27"/>
      <c r="K292" s="27"/>
    </row>
    <row r="293" spans="2:11" ht="12.75">
      <c r="B293" s="1" t="s">
        <v>72</v>
      </c>
      <c r="C293" s="1">
        <v>105</v>
      </c>
      <c r="G293" s="27"/>
      <c r="H293" s="27"/>
      <c r="I293" s="27"/>
      <c r="J293" s="27"/>
      <c r="K293" s="27"/>
    </row>
    <row r="294" spans="2:11" ht="12.75">
      <c r="B294" s="1" t="s">
        <v>72</v>
      </c>
      <c r="C294" s="1">
        <v>106</v>
      </c>
      <c r="G294" s="27"/>
      <c r="H294" s="27"/>
      <c r="I294" s="27"/>
      <c r="J294" s="27"/>
      <c r="K294" s="27"/>
    </row>
    <row r="295" spans="2:11" ht="12.75">
      <c r="B295" s="1" t="s">
        <v>72</v>
      </c>
      <c r="C295" s="1">
        <v>107</v>
      </c>
      <c r="G295" s="27"/>
      <c r="H295" s="27"/>
      <c r="I295" s="27"/>
      <c r="J295" s="27"/>
      <c r="K295" s="27"/>
    </row>
    <row r="296" spans="2:11" ht="12.75">
      <c r="B296" s="1" t="s">
        <v>72</v>
      </c>
      <c r="C296" s="1">
        <v>111</v>
      </c>
      <c r="G296" s="27"/>
      <c r="H296" s="27"/>
      <c r="I296" s="27"/>
      <c r="J296" s="27"/>
      <c r="K296" s="27"/>
    </row>
    <row r="297" spans="2:11" ht="12.75">
      <c r="B297" s="1" t="s">
        <v>72</v>
      </c>
      <c r="C297" s="1">
        <v>114</v>
      </c>
      <c r="G297" s="27"/>
      <c r="H297" s="27"/>
      <c r="I297" s="27"/>
      <c r="J297" s="27"/>
      <c r="K297" s="27"/>
    </row>
    <row r="298" spans="2:11" ht="12.75">
      <c r="B298" s="1" t="s">
        <v>72</v>
      </c>
      <c r="C298" s="1">
        <v>119</v>
      </c>
      <c r="G298" s="27"/>
      <c r="H298" s="27"/>
      <c r="I298" s="27"/>
      <c r="J298" s="27"/>
      <c r="K298" s="27"/>
    </row>
    <row r="299" spans="2:11" ht="12.75">
      <c r="B299" s="1" t="s">
        <v>72</v>
      </c>
      <c r="C299" s="1">
        <v>124</v>
      </c>
      <c r="G299" s="27"/>
      <c r="H299" s="27"/>
      <c r="I299" s="27"/>
      <c r="J299" s="27"/>
      <c r="K299" s="27"/>
    </row>
    <row r="300" spans="2:11" ht="12.75">
      <c r="B300" s="1" t="s">
        <v>72</v>
      </c>
      <c r="C300" s="1">
        <v>125</v>
      </c>
      <c r="G300" s="27"/>
      <c r="H300" s="27"/>
      <c r="I300" s="27"/>
      <c r="J300" s="27"/>
      <c r="K300" s="27"/>
    </row>
    <row r="301" spans="2:11" ht="12.75">
      <c r="B301" s="1" t="s">
        <v>72</v>
      </c>
      <c r="C301" s="1">
        <v>126</v>
      </c>
      <c r="G301" s="27"/>
      <c r="H301" s="27"/>
      <c r="I301" s="27"/>
      <c r="J301" s="27"/>
      <c r="K301" s="27"/>
    </row>
    <row r="302" spans="2:11" ht="12.75">
      <c r="B302" s="1" t="s">
        <v>72</v>
      </c>
      <c r="C302" s="1">
        <v>128</v>
      </c>
      <c r="G302" s="27"/>
      <c r="H302" s="27"/>
      <c r="I302" s="27"/>
      <c r="J302" s="27"/>
      <c r="K302" s="27"/>
    </row>
    <row r="303" spans="2:11" ht="12.75">
      <c r="B303" s="1" t="s">
        <v>72</v>
      </c>
      <c r="C303" s="1">
        <v>129</v>
      </c>
      <c r="G303" s="27"/>
      <c r="H303" s="27"/>
      <c r="I303" s="27"/>
      <c r="J303" s="27"/>
      <c r="K303" s="27"/>
    </row>
    <row r="304" spans="2:11" ht="12.75">
      <c r="B304" s="1" t="s">
        <v>72</v>
      </c>
      <c r="C304" s="1">
        <v>130</v>
      </c>
      <c r="G304" s="27"/>
      <c r="H304" s="27"/>
      <c r="I304" s="27"/>
      <c r="J304" s="27"/>
      <c r="K304" s="27"/>
    </row>
    <row r="305" spans="2:11" ht="12.75">
      <c r="B305" s="1" t="s">
        <v>72</v>
      </c>
      <c r="C305" s="1">
        <v>131</v>
      </c>
      <c r="G305" s="27"/>
      <c r="H305" s="27"/>
      <c r="I305" s="27"/>
      <c r="J305" s="27"/>
      <c r="K305" s="27"/>
    </row>
    <row r="306" spans="2:11" ht="12.75">
      <c r="B306" s="1" t="s">
        <v>72</v>
      </c>
      <c r="C306" s="1">
        <v>133</v>
      </c>
      <c r="G306" s="27"/>
      <c r="H306" s="27"/>
      <c r="I306" s="27"/>
      <c r="J306" s="27"/>
      <c r="K306" s="27"/>
    </row>
    <row r="307" spans="2:11" ht="12.75">
      <c r="B307" s="1" t="s">
        <v>72</v>
      </c>
      <c r="C307" s="1">
        <v>134</v>
      </c>
      <c r="G307" s="27"/>
      <c r="H307" s="27"/>
      <c r="I307" s="27"/>
      <c r="J307" s="27"/>
      <c r="K307" s="27"/>
    </row>
    <row r="308" spans="2:11" ht="12.75">
      <c r="B308" s="1" t="s">
        <v>72</v>
      </c>
      <c r="C308" s="1">
        <v>136</v>
      </c>
      <c r="G308" s="27"/>
      <c r="H308" s="27"/>
      <c r="I308" s="27"/>
      <c r="J308" s="27"/>
      <c r="K308" s="27"/>
    </row>
    <row r="309" spans="2:11" ht="12.75">
      <c r="B309" s="1" t="s">
        <v>72</v>
      </c>
      <c r="C309" s="1">
        <v>141</v>
      </c>
      <c r="G309" s="27"/>
      <c r="H309" s="27"/>
      <c r="I309" s="27"/>
      <c r="J309" s="27"/>
      <c r="K309" s="27"/>
    </row>
    <row r="310" spans="2:11" ht="12.75">
      <c r="B310" s="1" t="s">
        <v>72</v>
      </c>
      <c r="C310" s="1">
        <v>142</v>
      </c>
      <c r="G310" s="27"/>
      <c r="H310" s="27"/>
      <c r="I310" s="27"/>
      <c r="J310" s="27"/>
      <c r="K310" s="27"/>
    </row>
    <row r="311" spans="2:11" ht="12.75">
      <c r="B311" s="1" t="s">
        <v>72</v>
      </c>
      <c r="C311" s="1">
        <v>144</v>
      </c>
      <c r="G311" s="27"/>
      <c r="H311" s="27"/>
      <c r="I311" s="27"/>
      <c r="J311" s="27"/>
      <c r="K311" s="27"/>
    </row>
    <row r="312" spans="2:11" ht="12.75">
      <c r="B312" s="1" t="s">
        <v>72</v>
      </c>
      <c r="C312" s="1">
        <v>146</v>
      </c>
      <c r="G312" s="27"/>
      <c r="H312" s="27"/>
      <c r="I312" s="27"/>
      <c r="J312" s="27"/>
      <c r="K312" s="27"/>
    </row>
    <row r="313" spans="2:11" ht="12.75">
      <c r="B313" s="1" t="s">
        <v>72</v>
      </c>
      <c r="C313" s="1">
        <v>151</v>
      </c>
      <c r="G313" s="27"/>
      <c r="H313" s="27"/>
      <c r="I313" s="27"/>
      <c r="J313" s="27"/>
      <c r="K313" s="27"/>
    </row>
    <row r="314" spans="2:11" ht="12.75">
      <c r="B314" s="1" t="s">
        <v>72</v>
      </c>
      <c r="C314" s="1">
        <v>156</v>
      </c>
      <c r="G314" s="27"/>
      <c r="H314" s="27"/>
      <c r="I314" s="27"/>
      <c r="J314" s="27"/>
      <c r="K314" s="27"/>
    </row>
    <row r="315" spans="2:11" ht="12.75">
      <c r="B315" s="1" t="s">
        <v>72</v>
      </c>
      <c r="C315" s="1">
        <v>157</v>
      </c>
      <c r="G315" s="27"/>
      <c r="H315" s="27"/>
      <c r="I315" s="27"/>
      <c r="J315" s="27"/>
      <c r="K315" s="27"/>
    </row>
    <row r="316" spans="2:11" ht="12.75">
      <c r="B316" s="1" t="s">
        <v>72</v>
      </c>
      <c r="C316" s="1">
        <v>158</v>
      </c>
      <c r="G316" s="27"/>
      <c r="H316" s="27"/>
      <c r="I316" s="27"/>
      <c r="J316" s="27"/>
      <c r="K316" s="27"/>
    </row>
    <row r="317" spans="2:11" ht="12.75">
      <c r="B317" s="1" t="s">
        <v>72</v>
      </c>
      <c r="C317" s="1">
        <v>159</v>
      </c>
      <c r="G317" s="27"/>
      <c r="H317" s="27"/>
      <c r="I317" s="27"/>
      <c r="J317" s="27"/>
      <c r="K317" s="27"/>
    </row>
    <row r="318" spans="2:11" ht="12.75">
      <c r="B318" s="1" t="s">
        <v>72</v>
      </c>
      <c r="C318" s="1">
        <v>163</v>
      </c>
      <c r="G318" s="27"/>
      <c r="H318" s="27"/>
      <c r="I318" s="27"/>
      <c r="J318" s="27"/>
      <c r="K318" s="27"/>
    </row>
    <row r="319" spans="2:11" ht="12.75">
      <c r="B319" s="1" t="s">
        <v>72</v>
      </c>
      <c r="C319" s="1">
        <v>164</v>
      </c>
      <c r="G319" s="27"/>
      <c r="H319" s="27"/>
      <c r="I319" s="27"/>
      <c r="J319" s="27"/>
      <c r="K319" s="27"/>
    </row>
    <row r="320" spans="2:11" ht="12.75">
      <c r="B320" s="1" t="s">
        <v>72</v>
      </c>
      <c r="C320" s="1">
        <v>165</v>
      </c>
      <c r="G320" s="27"/>
      <c r="H320" s="27"/>
      <c r="I320" s="27"/>
      <c r="J320" s="27"/>
      <c r="K320" s="27"/>
    </row>
    <row r="321" spans="2:11" ht="12.75">
      <c r="B321" s="1" t="s">
        <v>72</v>
      </c>
      <c r="C321" s="1">
        <v>168</v>
      </c>
      <c r="G321" s="27"/>
      <c r="H321" s="27"/>
      <c r="I321" s="27"/>
      <c r="J321" s="27"/>
      <c r="K321" s="27"/>
    </row>
    <row r="322" spans="2:11" ht="12.75">
      <c r="B322" s="1" t="s">
        <v>72</v>
      </c>
      <c r="C322" s="1">
        <v>170</v>
      </c>
      <c r="G322" s="27"/>
      <c r="H322" s="27"/>
      <c r="I322" s="27"/>
      <c r="J322" s="27"/>
      <c r="K322" s="27"/>
    </row>
    <row r="323" spans="2:11" ht="12.75">
      <c r="B323" s="1" t="s">
        <v>72</v>
      </c>
      <c r="C323" s="1">
        <v>176</v>
      </c>
      <c r="G323" s="27"/>
      <c r="H323" s="27"/>
      <c r="I323" s="27"/>
      <c r="J323" s="27"/>
      <c r="K323" s="27"/>
    </row>
    <row r="324" spans="2:11" ht="12.75">
      <c r="B324" s="1" t="s">
        <v>72</v>
      </c>
      <c r="C324" s="1">
        <v>179</v>
      </c>
      <c r="G324" s="27"/>
      <c r="H324" s="27"/>
      <c r="I324" s="27"/>
      <c r="J324" s="27"/>
      <c r="K324" s="27"/>
    </row>
    <row r="325" spans="2:11" ht="12.75">
      <c r="B325" s="1" t="s">
        <v>72</v>
      </c>
      <c r="C325" s="1">
        <v>198</v>
      </c>
      <c r="G325" s="27"/>
      <c r="H325" s="27"/>
      <c r="I325" s="27"/>
      <c r="J325" s="27"/>
      <c r="K325" s="27"/>
    </row>
    <row r="326" spans="2:11" ht="12.75">
      <c r="B326" s="1" t="s">
        <v>72</v>
      </c>
      <c r="C326" s="1">
        <v>207</v>
      </c>
      <c r="G326" s="27"/>
      <c r="H326" s="27"/>
      <c r="I326" s="27"/>
      <c r="J326" s="27"/>
      <c r="K326" s="27"/>
    </row>
    <row r="327" spans="2:11" ht="12.75">
      <c r="B327" s="1" t="s">
        <v>72</v>
      </c>
      <c r="C327" s="1">
        <v>208</v>
      </c>
      <c r="G327" s="27"/>
      <c r="H327" s="27"/>
      <c r="I327" s="27"/>
      <c r="J327" s="27"/>
      <c r="K327" s="27"/>
    </row>
    <row r="328" spans="2:11" ht="12.75">
      <c r="B328" s="1" t="s">
        <v>72</v>
      </c>
      <c r="C328" s="1">
        <v>209</v>
      </c>
      <c r="G328" s="27"/>
      <c r="H328" s="27"/>
      <c r="I328" s="27"/>
      <c r="J328" s="27"/>
      <c r="K328" s="27"/>
    </row>
    <row r="329" spans="2:11" ht="12.75">
      <c r="B329" s="1" t="s">
        <v>72</v>
      </c>
      <c r="C329" s="1">
        <v>210</v>
      </c>
      <c r="G329" s="27"/>
      <c r="H329" s="27"/>
      <c r="I329" s="27"/>
      <c r="J329" s="27"/>
      <c r="K329" s="27"/>
    </row>
    <row r="330" spans="2:11" ht="12.75">
      <c r="B330" s="1" t="s">
        <v>72</v>
      </c>
      <c r="C330" s="1">
        <v>211</v>
      </c>
      <c r="G330" s="27"/>
      <c r="H330" s="27"/>
      <c r="I330" s="27"/>
      <c r="J330" s="27"/>
      <c r="K330" s="27"/>
    </row>
    <row r="331" spans="2:11" ht="12.75">
      <c r="B331" s="1" t="s">
        <v>72</v>
      </c>
      <c r="C331" s="1">
        <v>212</v>
      </c>
      <c r="G331" s="27"/>
      <c r="H331" s="27"/>
      <c r="I331" s="27"/>
      <c r="J331" s="27"/>
      <c r="K331" s="27"/>
    </row>
    <row r="332" spans="2:11" ht="12.75">
      <c r="B332" s="1" t="s">
        <v>72</v>
      </c>
      <c r="C332" s="1">
        <v>213</v>
      </c>
      <c r="G332" s="27"/>
      <c r="H332" s="27"/>
      <c r="I332" s="27"/>
      <c r="J332" s="27"/>
      <c r="K332" s="27"/>
    </row>
    <row r="333" spans="2:11" ht="12.75">
      <c r="B333" s="1" t="s">
        <v>34</v>
      </c>
      <c r="C333" s="1">
        <v>220</v>
      </c>
      <c r="G333" s="27"/>
      <c r="H333" s="27"/>
      <c r="I333" s="27"/>
      <c r="J333" s="27"/>
      <c r="K333" s="27"/>
    </row>
    <row r="334" spans="2:11" ht="12.75">
      <c r="B334" s="1" t="s">
        <v>34</v>
      </c>
      <c r="C334" s="1">
        <v>222</v>
      </c>
      <c r="G334" s="27"/>
      <c r="H334" s="27"/>
      <c r="I334" s="27"/>
      <c r="J334" s="27"/>
      <c r="K334" s="27"/>
    </row>
    <row r="335" spans="2:11" ht="12.75">
      <c r="B335" s="1" t="s">
        <v>34</v>
      </c>
      <c r="C335" s="1">
        <v>225</v>
      </c>
      <c r="G335" s="27"/>
      <c r="H335" s="27"/>
      <c r="I335" s="27"/>
      <c r="J335" s="27"/>
      <c r="K335" s="27"/>
    </row>
    <row r="336" spans="2:11" ht="12.75">
      <c r="B336" s="1" t="s">
        <v>34</v>
      </c>
      <c r="C336" s="1">
        <v>226</v>
      </c>
      <c r="G336" s="27"/>
      <c r="H336" s="27"/>
      <c r="I336" s="27"/>
      <c r="J336" s="27"/>
      <c r="K336" s="27"/>
    </row>
    <row r="337" spans="2:11" ht="12.75">
      <c r="B337" s="1" t="s">
        <v>34</v>
      </c>
      <c r="C337" s="1">
        <v>227</v>
      </c>
      <c r="G337" s="27"/>
      <c r="H337" s="27"/>
      <c r="I337" s="27"/>
      <c r="J337" s="27"/>
      <c r="K337" s="27"/>
    </row>
    <row r="338" spans="2:11" ht="12.75">
      <c r="B338" s="1" t="s">
        <v>34</v>
      </c>
      <c r="C338" s="1">
        <v>228</v>
      </c>
      <c r="G338" s="27"/>
      <c r="H338" s="27"/>
      <c r="I338" s="27"/>
      <c r="J338" s="27"/>
      <c r="K338" s="27"/>
    </row>
    <row r="339" spans="2:11" ht="12.75">
      <c r="B339" s="1" t="s">
        <v>34</v>
      </c>
      <c r="C339" s="1">
        <v>230</v>
      </c>
      <c r="G339" s="27"/>
      <c r="H339" s="27"/>
      <c r="I339" s="27"/>
      <c r="J339" s="27"/>
      <c r="K339" s="27"/>
    </row>
    <row r="340" spans="2:11" ht="12.75">
      <c r="B340" s="1" t="s">
        <v>34</v>
      </c>
      <c r="C340" s="1">
        <v>231</v>
      </c>
      <c r="G340" s="27"/>
      <c r="H340" s="27"/>
      <c r="I340" s="27"/>
      <c r="J340" s="27"/>
      <c r="K340" s="27"/>
    </row>
    <row r="341" spans="2:11" ht="12.75">
      <c r="B341" s="1" t="s">
        <v>34</v>
      </c>
      <c r="C341" s="1">
        <v>233</v>
      </c>
      <c r="G341" s="27"/>
      <c r="H341" s="27"/>
      <c r="I341" s="27"/>
      <c r="J341" s="27"/>
      <c r="K341" s="27"/>
    </row>
    <row r="342" spans="2:11" ht="12.75">
      <c r="B342" s="1" t="s">
        <v>34</v>
      </c>
      <c r="C342" s="1">
        <v>234</v>
      </c>
      <c r="G342" s="27"/>
      <c r="H342" s="27"/>
      <c r="I342" s="27"/>
      <c r="J342" s="27"/>
      <c r="K342" s="27"/>
    </row>
    <row r="343" spans="2:11" ht="12.75">
      <c r="B343" s="1" t="s">
        <v>34</v>
      </c>
      <c r="C343" s="1">
        <v>235</v>
      </c>
      <c r="G343" s="27"/>
      <c r="H343" s="27"/>
      <c r="I343" s="27"/>
      <c r="J343" s="27"/>
      <c r="K343" s="27"/>
    </row>
    <row r="344" spans="2:11" ht="12.75">
      <c r="B344" s="1" t="s">
        <v>34</v>
      </c>
      <c r="C344" s="1">
        <v>236</v>
      </c>
      <c r="G344" s="27"/>
      <c r="H344" s="27"/>
      <c r="I344" s="27"/>
      <c r="J344" s="27"/>
      <c r="K344" s="27"/>
    </row>
    <row r="345" spans="2:11" ht="12.75">
      <c r="B345" s="1" t="s">
        <v>34</v>
      </c>
      <c r="C345" s="1">
        <v>237</v>
      </c>
      <c r="G345" s="27"/>
      <c r="H345" s="27"/>
      <c r="I345" s="27"/>
      <c r="J345" s="27"/>
      <c r="K345" s="27"/>
    </row>
    <row r="346" spans="2:11" ht="12.75">
      <c r="B346" s="1" t="s">
        <v>34</v>
      </c>
      <c r="C346" s="1">
        <v>240</v>
      </c>
      <c r="G346" s="27"/>
      <c r="H346" s="27"/>
      <c r="I346" s="27"/>
      <c r="J346" s="27"/>
      <c r="K346" s="27"/>
    </row>
    <row r="347" spans="2:11" ht="12.75">
      <c r="B347" s="1" t="s">
        <v>34</v>
      </c>
      <c r="C347" s="1">
        <v>241</v>
      </c>
      <c r="G347" s="27"/>
      <c r="H347" s="27"/>
      <c r="I347" s="27"/>
      <c r="J347" s="27"/>
      <c r="K347" s="27"/>
    </row>
    <row r="348" spans="2:11" ht="12.75">
      <c r="B348" s="1" t="s">
        <v>34</v>
      </c>
      <c r="C348" s="1">
        <v>242</v>
      </c>
      <c r="G348" s="27"/>
      <c r="H348" s="27"/>
      <c r="I348" s="27"/>
      <c r="J348" s="27"/>
      <c r="K348" s="27"/>
    </row>
    <row r="349" spans="2:11" ht="12.75">
      <c r="B349" s="1" t="s">
        <v>34</v>
      </c>
      <c r="C349" s="1">
        <v>243</v>
      </c>
      <c r="G349" s="27"/>
      <c r="H349" s="27"/>
      <c r="I349" s="27"/>
      <c r="J349" s="27"/>
      <c r="K349" s="27"/>
    </row>
    <row r="350" spans="2:11" ht="12.75">
      <c r="B350" s="1" t="s">
        <v>34</v>
      </c>
      <c r="C350" s="1">
        <v>245</v>
      </c>
      <c r="G350" s="27"/>
      <c r="H350" s="27"/>
      <c r="I350" s="27"/>
      <c r="J350" s="27"/>
      <c r="K350" s="27"/>
    </row>
    <row r="351" spans="2:11" ht="12.75">
      <c r="B351" s="1" t="s">
        <v>34</v>
      </c>
      <c r="C351" s="1">
        <v>246</v>
      </c>
      <c r="G351" s="27"/>
      <c r="H351" s="27"/>
      <c r="I351" s="27"/>
      <c r="J351" s="27"/>
      <c r="K351" s="27"/>
    </row>
    <row r="352" spans="2:11" ht="12.75">
      <c r="B352" s="1" t="s">
        <v>34</v>
      </c>
      <c r="C352" s="1">
        <v>250</v>
      </c>
      <c r="G352" s="27"/>
      <c r="H352" s="27"/>
      <c r="I352" s="27"/>
      <c r="J352" s="27"/>
      <c r="K352" s="27"/>
    </row>
    <row r="353" spans="2:11" ht="12.75">
      <c r="B353" s="1" t="s">
        <v>34</v>
      </c>
      <c r="C353" s="1">
        <v>251</v>
      </c>
      <c r="G353" s="27"/>
      <c r="H353" s="27"/>
      <c r="I353" s="27"/>
      <c r="J353" s="27"/>
      <c r="K353" s="27"/>
    </row>
    <row r="354" spans="2:11" ht="12.75">
      <c r="B354" s="1" t="s">
        <v>34</v>
      </c>
      <c r="C354" s="1">
        <v>252</v>
      </c>
      <c r="G354" s="27"/>
      <c r="H354" s="27"/>
      <c r="I354" s="27"/>
      <c r="J354" s="27"/>
      <c r="K354" s="27"/>
    </row>
    <row r="355" spans="2:11" ht="12.75">
      <c r="B355" s="1" t="s">
        <v>34</v>
      </c>
      <c r="C355" s="1">
        <v>253</v>
      </c>
      <c r="G355" s="27"/>
      <c r="H355" s="27"/>
      <c r="I355" s="27"/>
      <c r="J355" s="27"/>
      <c r="K355" s="27"/>
    </row>
    <row r="356" spans="2:11" ht="12.75">
      <c r="B356" s="1" t="s">
        <v>34</v>
      </c>
      <c r="C356" s="1">
        <v>255</v>
      </c>
      <c r="G356" s="27"/>
      <c r="H356" s="27"/>
      <c r="I356" s="27"/>
      <c r="J356" s="27"/>
      <c r="K356" s="27"/>
    </row>
    <row r="357" spans="2:11" ht="12.75">
      <c r="B357" s="1" t="s">
        <v>34</v>
      </c>
      <c r="C357" s="1">
        <v>256</v>
      </c>
      <c r="G357" s="27"/>
      <c r="H357" s="27"/>
      <c r="I357" s="27"/>
      <c r="J357" s="27"/>
      <c r="K357" s="27"/>
    </row>
    <row r="358" spans="2:11" ht="12.75">
      <c r="B358" s="1" t="s">
        <v>34</v>
      </c>
      <c r="C358" s="1">
        <v>257</v>
      </c>
      <c r="G358" s="27"/>
      <c r="H358" s="27"/>
      <c r="I358" s="27"/>
      <c r="J358" s="27"/>
      <c r="K358" s="27"/>
    </row>
    <row r="359" spans="2:11" ht="12.75">
      <c r="B359" s="1" t="s">
        <v>34</v>
      </c>
      <c r="C359" s="1">
        <v>258</v>
      </c>
      <c r="G359" s="27"/>
      <c r="H359" s="27"/>
      <c r="I359" s="27"/>
      <c r="J359" s="27"/>
      <c r="K359" s="27"/>
    </row>
    <row r="360" spans="2:11" ht="12.75">
      <c r="B360" s="1" t="s">
        <v>34</v>
      </c>
      <c r="C360" s="1">
        <v>259</v>
      </c>
      <c r="G360" s="27"/>
      <c r="H360" s="27"/>
      <c r="I360" s="27"/>
      <c r="J360" s="27"/>
      <c r="K360" s="27"/>
    </row>
    <row r="361" spans="2:11" ht="12.75">
      <c r="B361" s="1" t="s">
        <v>34</v>
      </c>
      <c r="C361" s="1">
        <v>260</v>
      </c>
      <c r="G361" s="27"/>
      <c r="H361" s="27"/>
      <c r="I361" s="27"/>
      <c r="J361" s="27"/>
      <c r="K361" s="27"/>
    </row>
    <row r="362" spans="2:11" ht="12.75">
      <c r="B362" s="1" t="s">
        <v>34</v>
      </c>
      <c r="C362" s="1">
        <v>261</v>
      </c>
      <c r="G362" s="27"/>
      <c r="H362" s="27"/>
      <c r="I362" s="27"/>
      <c r="J362" s="27"/>
      <c r="K362" s="27"/>
    </row>
    <row r="363" spans="2:11" ht="12.75">
      <c r="B363" s="1" t="s">
        <v>34</v>
      </c>
      <c r="C363" s="1">
        <v>263</v>
      </c>
      <c r="G363" s="27"/>
      <c r="H363" s="27"/>
      <c r="I363" s="27"/>
      <c r="J363" s="27"/>
      <c r="K363" s="27"/>
    </row>
    <row r="364" spans="2:11" ht="12.75">
      <c r="B364" s="1" t="s">
        <v>34</v>
      </c>
      <c r="C364" s="1">
        <v>266</v>
      </c>
      <c r="G364" s="27"/>
      <c r="H364" s="27"/>
      <c r="I364" s="27"/>
      <c r="J364" s="27"/>
      <c r="K364" s="27"/>
    </row>
    <row r="365" spans="2:11" ht="12.75">
      <c r="B365" s="1" t="s">
        <v>34</v>
      </c>
      <c r="C365" s="1">
        <v>267</v>
      </c>
      <c r="G365" s="27"/>
      <c r="H365" s="27"/>
      <c r="I365" s="27"/>
      <c r="J365" s="27"/>
      <c r="K365" s="27"/>
    </row>
    <row r="366" spans="2:11" ht="12.75">
      <c r="B366" s="1" t="s">
        <v>34</v>
      </c>
      <c r="C366" s="1">
        <v>268</v>
      </c>
      <c r="G366" s="27"/>
      <c r="H366" s="27"/>
      <c r="I366" s="27"/>
      <c r="J366" s="27"/>
      <c r="K366" s="27"/>
    </row>
    <row r="367" spans="2:11" ht="12.75">
      <c r="B367" s="1" t="s">
        <v>34</v>
      </c>
      <c r="C367" s="1">
        <v>270</v>
      </c>
      <c r="G367" s="27"/>
      <c r="H367" s="27"/>
      <c r="I367" s="27"/>
      <c r="J367" s="27"/>
      <c r="K367" s="27"/>
    </row>
    <row r="368" spans="2:11" ht="12.75">
      <c r="B368" s="1" t="s">
        <v>34</v>
      </c>
      <c r="C368" s="1">
        <v>271</v>
      </c>
      <c r="G368" s="27"/>
      <c r="H368" s="27"/>
      <c r="I368" s="27"/>
      <c r="J368" s="27"/>
      <c r="K368" s="27"/>
    </row>
    <row r="369" spans="2:11" ht="12.75">
      <c r="B369" s="1" t="s">
        <v>34</v>
      </c>
      <c r="C369" s="1">
        <v>273</v>
      </c>
      <c r="G369" s="27"/>
      <c r="H369" s="27"/>
      <c r="I369" s="27"/>
      <c r="J369" s="27"/>
      <c r="K369" s="27"/>
    </row>
    <row r="370" spans="2:11" ht="12.75">
      <c r="B370" s="1" t="s">
        <v>34</v>
      </c>
      <c r="C370" s="1">
        <v>275</v>
      </c>
      <c r="G370" s="27"/>
      <c r="H370" s="27"/>
      <c r="I370" s="27"/>
      <c r="J370" s="27"/>
      <c r="K370" s="27"/>
    </row>
    <row r="371" spans="2:11" ht="12.75">
      <c r="B371" s="1" t="s">
        <v>34</v>
      </c>
      <c r="C371" s="1">
        <v>276</v>
      </c>
      <c r="G371" s="27"/>
      <c r="H371" s="27"/>
      <c r="I371" s="27"/>
      <c r="J371" s="27"/>
      <c r="K371" s="27"/>
    </row>
    <row r="372" spans="2:11" ht="12.75">
      <c r="B372" s="1" t="s">
        <v>34</v>
      </c>
      <c r="C372" s="1">
        <v>277</v>
      </c>
      <c r="G372" s="27"/>
      <c r="H372" s="27"/>
      <c r="I372" s="27"/>
      <c r="J372" s="27"/>
      <c r="K372" s="27"/>
    </row>
    <row r="373" spans="2:11" ht="12.75">
      <c r="B373" s="1" t="s">
        <v>34</v>
      </c>
      <c r="C373" s="1">
        <v>279</v>
      </c>
      <c r="G373" s="27"/>
      <c r="H373" s="27"/>
      <c r="I373" s="27"/>
      <c r="J373" s="27"/>
      <c r="K373" s="27"/>
    </row>
    <row r="374" spans="2:11" ht="12.75">
      <c r="B374" s="1" t="s">
        <v>34</v>
      </c>
      <c r="C374" s="1">
        <v>281</v>
      </c>
      <c r="G374" s="27"/>
      <c r="H374" s="27"/>
      <c r="I374" s="27"/>
      <c r="J374" s="27"/>
      <c r="K374" s="27"/>
    </row>
    <row r="375" spans="2:11" ht="12.75">
      <c r="B375" s="1" t="s">
        <v>34</v>
      </c>
      <c r="C375" s="1">
        <v>283</v>
      </c>
      <c r="G375" s="27"/>
      <c r="H375" s="27"/>
      <c r="I375" s="27"/>
      <c r="J375" s="27"/>
      <c r="K375" s="27"/>
    </row>
    <row r="376" spans="2:11" ht="12.75">
      <c r="B376" s="1" t="s">
        <v>34</v>
      </c>
      <c r="C376" s="1">
        <v>284</v>
      </c>
      <c r="G376" s="27"/>
      <c r="H376" s="27"/>
      <c r="I376" s="27"/>
      <c r="J376" s="27"/>
      <c r="K376" s="27"/>
    </row>
    <row r="377" spans="2:11" ht="12.75">
      <c r="B377" s="1" t="s">
        <v>34</v>
      </c>
      <c r="C377" s="1">
        <v>286</v>
      </c>
      <c r="G377" s="27"/>
      <c r="H377" s="27"/>
      <c r="I377" s="27"/>
      <c r="J377" s="27"/>
      <c r="K377" s="27"/>
    </row>
    <row r="378" spans="2:11" ht="12.75">
      <c r="B378" s="1" t="s">
        <v>34</v>
      </c>
      <c r="C378" s="1">
        <v>288</v>
      </c>
      <c r="G378" s="27"/>
      <c r="H378" s="27"/>
      <c r="I378" s="27"/>
      <c r="J378" s="27"/>
      <c r="K378" s="27"/>
    </row>
    <row r="379" spans="2:11" ht="12.75">
      <c r="B379" s="1" t="s">
        <v>34</v>
      </c>
      <c r="C379" s="1">
        <v>290</v>
      </c>
      <c r="G379" s="27"/>
      <c r="H379" s="27"/>
      <c r="I379" s="27"/>
      <c r="J379" s="27"/>
      <c r="K379" s="27"/>
    </row>
    <row r="380" spans="2:11" ht="12.75">
      <c r="B380" s="1" t="s">
        <v>34</v>
      </c>
      <c r="C380" s="1">
        <v>291</v>
      </c>
      <c r="G380" s="27"/>
      <c r="H380" s="27"/>
      <c r="I380" s="27"/>
      <c r="J380" s="27"/>
      <c r="K380" s="27"/>
    </row>
    <row r="381" spans="2:11" ht="12.75">
      <c r="B381" s="1" t="s">
        <v>34</v>
      </c>
      <c r="C381" s="1">
        <v>292</v>
      </c>
      <c r="G381" s="27"/>
      <c r="H381" s="27"/>
      <c r="I381" s="27"/>
      <c r="J381" s="27"/>
      <c r="K381" s="27"/>
    </row>
    <row r="382" spans="2:11" ht="12.75">
      <c r="B382" s="1" t="s">
        <v>34</v>
      </c>
      <c r="C382" s="1">
        <v>293</v>
      </c>
      <c r="G382" s="27"/>
      <c r="H382" s="27"/>
      <c r="I382" s="27"/>
      <c r="J382" s="27"/>
      <c r="K382" s="27"/>
    </row>
    <row r="383" spans="2:11" ht="12.75">
      <c r="B383" s="1" t="s">
        <v>34</v>
      </c>
      <c r="C383" s="1">
        <v>294</v>
      </c>
      <c r="G383" s="27"/>
      <c r="H383" s="27"/>
      <c r="I383" s="27"/>
      <c r="J383" s="27"/>
      <c r="K383" s="27"/>
    </row>
    <row r="384" spans="2:11" ht="12.75">
      <c r="B384" s="1" t="s">
        <v>34</v>
      </c>
      <c r="C384" s="1">
        <v>295</v>
      </c>
      <c r="G384" s="27"/>
      <c r="H384" s="27"/>
      <c r="I384" s="27"/>
      <c r="J384" s="27"/>
      <c r="K384" s="27"/>
    </row>
    <row r="385" spans="2:11" ht="12.75">
      <c r="B385" s="1" t="s">
        <v>34</v>
      </c>
      <c r="C385" s="1">
        <v>297</v>
      </c>
      <c r="G385" s="27"/>
      <c r="H385" s="27"/>
      <c r="I385" s="27"/>
      <c r="J385" s="27"/>
      <c r="K385" s="27"/>
    </row>
    <row r="386" spans="2:11" ht="12.75">
      <c r="B386" s="1" t="s">
        <v>34</v>
      </c>
      <c r="C386" s="1">
        <v>298</v>
      </c>
      <c r="G386" s="27"/>
      <c r="H386" s="27"/>
      <c r="I386" s="27"/>
      <c r="J386" s="27"/>
      <c r="K386" s="27"/>
    </row>
    <row r="387" spans="2:11" ht="12.75">
      <c r="B387" s="1" t="s">
        <v>34</v>
      </c>
      <c r="C387" s="1">
        <v>299</v>
      </c>
      <c r="G387" s="27"/>
      <c r="H387" s="27"/>
      <c r="I387" s="27"/>
      <c r="J387" s="27"/>
      <c r="K387" s="27"/>
    </row>
    <row r="388" spans="2:11" ht="12.75">
      <c r="B388" s="1" t="s">
        <v>34</v>
      </c>
      <c r="C388" s="1">
        <v>305</v>
      </c>
      <c r="G388" s="27"/>
      <c r="H388" s="27"/>
      <c r="I388" s="27"/>
      <c r="J388" s="27"/>
      <c r="K388" s="27"/>
    </row>
    <row r="389" spans="2:11" ht="12.75">
      <c r="B389" s="1" t="s">
        <v>34</v>
      </c>
      <c r="C389" s="1">
        <v>306</v>
      </c>
      <c r="G389" s="27"/>
      <c r="H389" s="27"/>
      <c r="I389" s="27"/>
      <c r="J389" s="27"/>
      <c r="K389" s="27"/>
    </row>
    <row r="390" spans="2:11" ht="12.75">
      <c r="B390" s="1" t="s">
        <v>34</v>
      </c>
      <c r="C390" s="1">
        <v>307</v>
      </c>
      <c r="G390" s="27"/>
      <c r="H390" s="27"/>
      <c r="I390" s="27"/>
      <c r="J390" s="27"/>
      <c r="K390" s="27"/>
    </row>
    <row r="391" spans="2:11" ht="12.75">
      <c r="B391" s="1" t="s">
        <v>34</v>
      </c>
      <c r="C391" s="1">
        <v>310</v>
      </c>
      <c r="G391" s="27"/>
      <c r="H391" s="27"/>
      <c r="I391" s="27"/>
      <c r="J391" s="27"/>
      <c r="K391" s="27"/>
    </row>
    <row r="392" spans="7:11" ht="12.75">
      <c r="G392" s="27"/>
      <c r="H392" s="27"/>
      <c r="I392" s="27"/>
      <c r="J392" s="27"/>
      <c r="K392" s="27"/>
    </row>
    <row r="502" spans="2:3" ht="12.75">
      <c r="B502" s="1" t="s">
        <v>72</v>
      </c>
      <c r="C502" s="1">
        <v>167</v>
      </c>
    </row>
    <row r="503" spans="2:3" ht="12.75">
      <c r="B503" s="1" t="s">
        <v>34</v>
      </c>
      <c r="C503" s="1">
        <v>308</v>
      </c>
    </row>
    <row r="504" spans="2:3" ht="12.75">
      <c r="B504" s="1" t="s">
        <v>34</v>
      </c>
      <c r="C504" s="1">
        <v>312</v>
      </c>
    </row>
    <row r="505" spans="2:3" ht="12.75">
      <c r="B505" s="1" t="s">
        <v>34</v>
      </c>
      <c r="C505" s="1">
        <v>313</v>
      </c>
    </row>
    <row r="506" spans="2:3" ht="12.75">
      <c r="B506" s="1" t="s">
        <v>34</v>
      </c>
      <c r="C506" s="1">
        <v>314</v>
      </c>
    </row>
    <row r="507" spans="2:3" ht="12.75">
      <c r="B507" s="1" t="s">
        <v>34</v>
      </c>
      <c r="C507" s="1">
        <v>315</v>
      </c>
    </row>
    <row r="508" spans="2:3" ht="12.75">
      <c r="B508" s="1" t="s">
        <v>34</v>
      </c>
      <c r="C508" s="1">
        <v>316</v>
      </c>
    </row>
    <row r="509" spans="2:3" ht="12.75">
      <c r="B509" s="1" t="s">
        <v>34</v>
      </c>
      <c r="C509" s="1">
        <v>317</v>
      </c>
    </row>
    <row r="510" spans="2:3" ht="12.75">
      <c r="B510" s="1" t="s">
        <v>34</v>
      </c>
      <c r="C510" s="1">
        <v>318</v>
      </c>
    </row>
    <row r="511" spans="2:3" ht="12.75">
      <c r="B511" s="1" t="s">
        <v>72</v>
      </c>
      <c r="C511" s="1">
        <v>320</v>
      </c>
    </row>
    <row r="512" spans="2:3" ht="12.75">
      <c r="B512" s="1" t="s">
        <v>72</v>
      </c>
      <c r="C512" s="1">
        <v>321</v>
      </c>
    </row>
    <row r="513" spans="2:3" ht="12.75">
      <c r="B513" s="1" t="s">
        <v>72</v>
      </c>
      <c r="C513" s="1">
        <v>322</v>
      </c>
    </row>
    <row r="514" spans="2:3" ht="12.75">
      <c r="B514" s="1" t="s">
        <v>72</v>
      </c>
      <c r="C514" s="1">
        <v>323</v>
      </c>
    </row>
    <row r="515" spans="2:3" ht="12.75">
      <c r="B515" s="1" t="s">
        <v>72</v>
      </c>
      <c r="C515" s="1">
        <v>324</v>
      </c>
    </row>
    <row r="516" spans="2:3" ht="12.75">
      <c r="B516" s="1" t="s">
        <v>72</v>
      </c>
      <c r="C516" s="1">
        <v>325</v>
      </c>
    </row>
    <row r="517" spans="2:3" ht="12.75">
      <c r="B517" s="1" t="s">
        <v>72</v>
      </c>
      <c r="C517" s="1">
        <v>326</v>
      </c>
    </row>
    <row r="518" spans="2:3" ht="12.75">
      <c r="B518" s="1" t="s">
        <v>72</v>
      </c>
      <c r="C518" s="1">
        <v>327</v>
      </c>
    </row>
    <row r="519" spans="2:3" ht="12.75">
      <c r="B519" s="1" t="s">
        <v>72</v>
      </c>
      <c r="C519" s="1">
        <v>328</v>
      </c>
    </row>
    <row r="520" spans="2:3" ht="12.75">
      <c r="B520" s="1" t="s">
        <v>72</v>
      </c>
      <c r="C520" s="1">
        <v>329</v>
      </c>
    </row>
    <row r="521" spans="2:3" ht="12.75">
      <c r="B521" s="1" t="s">
        <v>72</v>
      </c>
      <c r="C521" s="1">
        <v>330</v>
      </c>
    </row>
    <row r="522" spans="2:3" ht="12.75">
      <c r="B522" s="1" t="s">
        <v>72</v>
      </c>
      <c r="C522" s="1">
        <v>331</v>
      </c>
    </row>
    <row r="523" spans="2:3" ht="12.75">
      <c r="B523" s="1" t="s">
        <v>72</v>
      </c>
      <c r="C523" s="1">
        <v>333</v>
      </c>
    </row>
    <row r="524" spans="2:3" ht="12.75">
      <c r="B524" s="1" t="s">
        <v>72</v>
      </c>
      <c r="C524" s="1">
        <v>335</v>
      </c>
    </row>
    <row r="525" spans="2:3" ht="12.75">
      <c r="B525" s="1" t="s">
        <v>72</v>
      </c>
      <c r="C525" s="1">
        <v>337</v>
      </c>
    </row>
    <row r="526" spans="2:3" ht="12.75">
      <c r="B526" s="1" t="s">
        <v>72</v>
      </c>
      <c r="C526" s="1">
        <v>340</v>
      </c>
    </row>
    <row r="527" spans="2:3" ht="12.75">
      <c r="B527" s="1" t="s">
        <v>72</v>
      </c>
      <c r="C527" s="1">
        <v>341</v>
      </c>
    </row>
    <row r="528" spans="2:3" ht="12.75">
      <c r="B528" s="1" t="s">
        <v>72</v>
      </c>
      <c r="C528" s="1">
        <v>342</v>
      </c>
    </row>
  </sheetData>
  <sortState ref="A7:L11">
    <sortCondition sortBy="value" ref="A7:A11"/>
  </sortState>
  <mergeCells count="1">
    <mergeCell ref="C2:E3"/>
  </mergeCells>
  <pageMargins left="0.5" right="0.5" top="1" bottom="0.5" header="0.5" footer="0.5"/>
  <pageSetup orientation="landscape" paperSize="1" r:id="rId1"/>
  <headerFooter alignWithMargins="0">
    <oddHeader>&amp;CTHE CURRENT RESORT</oddHeader>
    <oddFooter>&amp;L2009&amp;RFlatland Ski Association</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1F2AC95-5877-407F-B316-717CA8CFEDCA}">
  <sheetPr codeName="Sheet08">
    <tabColor indexed="26"/>
  </sheetPr>
  <dimension ref="A1:P528"/>
  <sheetViews>
    <sheetView workbookViewId="0" topLeftCell="A1">
      <pane ySplit="5" topLeftCell="A6" activePane="bottomLeft" state="frozen"/>
      <selection pane="topLeft" activeCell="A2" sqref="A2"/>
      <selection pane="bottomLeft" activeCell="E17" sqref="E17"/>
    </sheetView>
  </sheetViews>
  <sheetFormatPr defaultColWidth="8.854285714285714" defaultRowHeight="12.75"/>
  <cols>
    <col min="1" max="1" width="7.142857142857143" style="1" bestFit="1" customWidth="1"/>
    <col min="2" max="2" width="7.714285714285714" style="1" bestFit="1" customWidth="1"/>
    <col min="3" max="3" width="4" style="1" bestFit="1" customWidth="1"/>
    <col min="4" max="4" width="7.142857142857143" style="1" bestFit="1" customWidth="1"/>
    <col min="5" max="5" width="6.142857142857143" style="1" bestFit="1" customWidth="1"/>
    <col min="6" max="6" width="8.714285714285714" style="19" bestFit="1" customWidth="1"/>
    <col min="7" max="8" width="6.714285714285714" style="1" bestFit="1" customWidth="1"/>
    <col min="9" max="10" width="8" style="1" bestFit="1" customWidth="1"/>
    <col min="11" max="11" width="6.142857142857143" style="1" bestFit="1" customWidth="1"/>
    <col min="12" max="12" width="8.571428571428571" style="1" bestFit="1" customWidth="1"/>
    <col min="13" max="13" width="1.7142857142857142" customWidth="1"/>
    <col min="14" max="14" width="7" bestFit="1" customWidth="1"/>
    <col min="15" max="15" width="5.571428571428571" bestFit="1" customWidth="1"/>
    <col min="16" max="16" width="4.714285714285714" bestFit="1" customWidth="1"/>
  </cols>
  <sheetData>
    <row r="1" spans="1:11" ht="12.75">
      <c r="A1" s="14" t="s">
        <v>150</v>
      </c>
      <c r="B1" s="38" t="s">
        <v>148</v>
      </c>
      <c r="I1" s="9"/>
      <c r="J1" s="9"/>
      <c r="K1" s="9"/>
    </row>
    <row r="2" spans="1:10" ht="12.75">
      <c r="A2" s="37">
        <v>0</v>
      </c>
      <c r="B2" s="40"/>
      <c r="C2" s="230"/>
      <c r="D2" s="230"/>
      <c r="E2" s="230"/>
      <c r="F2" s="19" t="s">
        <v>12</v>
      </c>
      <c r="G2" s="9">
        <v>20.38</v>
      </c>
      <c r="H2" s="9">
        <v>20.38</v>
      </c>
      <c r="I2" s="1" t="s">
        <v>49</v>
      </c>
      <c r="J2" s="1" t="s">
        <v>50</v>
      </c>
    </row>
    <row r="3" spans="1:11" ht="12.75">
      <c r="A3" s="37">
        <v>3</v>
      </c>
      <c r="B3" s="40"/>
      <c r="C3" s="230"/>
      <c r="D3" s="230"/>
      <c r="E3" s="230"/>
      <c r="F3" s="19" t="s">
        <v>51</v>
      </c>
      <c r="G3" s="35">
        <v>20.53</v>
      </c>
      <c r="H3" s="35">
        <v>19.66</v>
      </c>
      <c r="I3" s="36">
        <f>ROUND(G3/((G2*0.01)+1),2)</f>
        <v>17.05</v>
      </c>
      <c r="J3" s="36">
        <f>ROUND(H3/((H2*0.01)+1),2)</f>
        <v>16.33</v>
      </c>
      <c r="K3" s="30"/>
    </row>
    <row r="4" spans="3:12" ht="12.75">
      <c r="C4" s="25"/>
      <c r="G4" s="33" t="s">
        <v>13</v>
      </c>
      <c r="H4" s="34" t="s">
        <v>14</v>
      </c>
      <c r="I4" s="33" t="s">
        <v>13</v>
      </c>
      <c r="J4" s="34" t="s">
        <v>14</v>
      </c>
      <c r="K4" s="14" t="s">
        <v>56</v>
      </c>
      <c r="L4" s="14" t="s">
        <v>63</v>
      </c>
    </row>
    <row r="5" spans="1:16" ht="12.75">
      <c r="A5" s="1" t="s">
        <v>15</v>
      </c>
      <c r="B5" s="1" t="s">
        <v>16</v>
      </c>
      <c r="C5" s="25" t="s">
        <v>17</v>
      </c>
      <c r="D5" s="1" t="s">
        <v>18</v>
      </c>
      <c r="E5" s="1" t="s">
        <v>19</v>
      </c>
      <c r="F5" s="19" t="s">
        <v>20</v>
      </c>
      <c r="G5" s="1" t="s">
        <v>21</v>
      </c>
      <c r="H5" s="1" t="s">
        <v>21</v>
      </c>
      <c r="I5" s="1" t="s">
        <v>22</v>
      </c>
      <c r="J5" s="1" t="s">
        <v>23</v>
      </c>
      <c r="K5" s="14" t="s">
        <v>57</v>
      </c>
      <c r="L5" s="14" t="s">
        <v>24</v>
      </c>
      <c r="M5" s="1"/>
      <c r="O5" t="s">
        <v>25</v>
      </c>
      <c r="P5" t="s">
        <v>38</v>
      </c>
    </row>
    <row r="7" spans="1:16" ht="15">
      <c r="A7" s="1">
        <v>1</v>
      </c>
      <c r="B7" s="1">
        <v>6</v>
      </c>
      <c r="C7" s="1">
        <v>181</v>
      </c>
      <c r="D7" s="1" t="s">
        <v>656</v>
      </c>
      <c r="E7" s="1" t="s">
        <v>156</v>
      </c>
      <c r="F7" s="19" t="s">
        <v>800</v>
      </c>
      <c r="G7" s="27">
        <v>30.01</v>
      </c>
      <c r="H7" s="27">
        <v>30.02</v>
      </c>
      <c r="I7" s="187">
        <v>76.01</v>
      </c>
      <c r="J7" s="187">
        <v>83.83</v>
      </c>
      <c r="K7" s="163">
        <v>76.01</v>
      </c>
      <c r="L7" s="31"/>
      <c r="M7" s="35"/>
      <c r="N7" t="s">
        <v>156</v>
      </c>
      <c r="O7" s="4">
        <f t="shared" si="0" ref="O7:O11">SUMIF($E$7:$E$91,N7,$B$7:$B$91)</f>
        <v>6</v>
      </c>
      <c r="P7">
        <v>100</v>
      </c>
    </row>
    <row r="8" spans="1:16" ht="15">
      <c r="A8" s="1">
        <v>2</v>
      </c>
      <c r="B8" s="1">
        <v>3</v>
      </c>
      <c r="C8" s="1">
        <v>176</v>
      </c>
      <c r="D8" s="1" t="s">
        <v>655</v>
      </c>
      <c r="E8" s="1" t="s">
        <v>154</v>
      </c>
      <c r="F8" s="19" t="s">
        <v>798</v>
      </c>
      <c r="G8" s="27">
        <v>31.12</v>
      </c>
      <c r="H8" s="27">
        <v>29.30</v>
      </c>
      <c r="I8" s="187">
        <v>82.52</v>
      </c>
      <c r="J8" s="187">
        <v>79.42</v>
      </c>
      <c r="K8" s="163">
        <v>79.42</v>
      </c>
      <c r="L8" s="31"/>
      <c r="M8" s="35"/>
      <c r="N8" t="s">
        <v>130</v>
      </c>
      <c r="O8" s="4">
        <f t="shared" si="0"/>
        <v>0</v>
      </c>
      <c r="P8">
        <v>0</v>
      </c>
    </row>
    <row r="9" spans="1:16" ht="15">
      <c r="A9" s="1">
        <v>3</v>
      </c>
      <c r="B9" s="1">
        <v>1</v>
      </c>
      <c r="C9" s="1">
        <v>179</v>
      </c>
      <c r="D9" s="1" t="s">
        <v>655</v>
      </c>
      <c r="E9" s="1" t="s">
        <v>154</v>
      </c>
      <c r="F9" s="19" t="s">
        <v>799</v>
      </c>
      <c r="G9" s="27">
        <v>32.29</v>
      </c>
      <c r="H9" s="27">
        <v>32.43</v>
      </c>
      <c r="I9" s="187">
        <v>89.38</v>
      </c>
      <c r="J9" s="187">
        <v>98.59</v>
      </c>
      <c r="K9" s="163">
        <v>89.38</v>
      </c>
      <c r="L9" s="31"/>
      <c r="M9" s="35"/>
      <c r="N9" t="s">
        <v>157</v>
      </c>
      <c r="O9" s="4">
        <f t="shared" si="0"/>
        <v>0</v>
      </c>
      <c r="P9">
        <v>0</v>
      </c>
    </row>
    <row r="10" spans="7:16" ht="12.75">
      <c r="G10" s="163"/>
      <c r="H10" s="163"/>
      <c r="I10" s="163"/>
      <c r="J10" s="163"/>
      <c r="K10" s="163"/>
      <c r="L10" s="31"/>
      <c r="M10" s="35"/>
      <c r="N10" t="s">
        <v>158</v>
      </c>
      <c r="O10" s="4">
        <f t="shared" si="0"/>
        <v>0</v>
      </c>
      <c r="P10">
        <v>0</v>
      </c>
    </row>
    <row r="11" spans="7:16" ht="12.75">
      <c r="G11" s="163"/>
      <c r="H11" s="163"/>
      <c r="I11" s="163"/>
      <c r="J11" s="163"/>
      <c r="K11" s="163"/>
      <c r="L11" s="31"/>
      <c r="M11" s="35"/>
      <c r="N11" t="s">
        <v>154</v>
      </c>
      <c r="O11" s="4">
        <f t="shared" si="0"/>
        <v>4</v>
      </c>
      <c r="P11">
        <v>90</v>
      </c>
    </row>
    <row r="12" spans="7:15" ht="12.75">
      <c r="G12" s="163"/>
      <c r="H12" s="163"/>
      <c r="I12" s="163"/>
      <c r="J12" s="163"/>
      <c r="K12" s="163"/>
      <c r="L12" s="31"/>
      <c r="M12" s="35"/>
      <c r="N12" t="s">
        <v>159</v>
      </c>
      <c r="O12" s="4">
        <f t="shared" si="1" ref="O12:O15">SUMIF($E$7:$E$91,N12,$B$7:$B$91)</f>
        <v>0</v>
      </c>
    </row>
    <row r="13" spans="7:15" ht="12.75">
      <c r="G13" s="163"/>
      <c r="H13" s="163"/>
      <c r="I13" s="163"/>
      <c r="J13" s="163"/>
      <c r="K13" s="163"/>
      <c r="L13" s="31"/>
      <c r="M13" s="35"/>
      <c r="N13" t="s">
        <v>160</v>
      </c>
      <c r="O13" s="4">
        <f t="shared" si="1"/>
        <v>0</v>
      </c>
    </row>
    <row r="14" spans="7:15" ht="12.75">
      <c r="G14" s="163"/>
      <c r="H14" s="163"/>
      <c r="I14" s="163"/>
      <c r="J14" s="163"/>
      <c r="K14" s="163"/>
      <c r="L14" s="31"/>
      <c r="M14" s="35"/>
      <c r="N14" t="s">
        <v>161</v>
      </c>
      <c r="O14" s="4">
        <f t="shared" si="1"/>
        <v>0</v>
      </c>
    </row>
    <row r="15" spans="7:15" ht="12.75">
      <c r="G15" s="163"/>
      <c r="H15" s="163"/>
      <c r="I15" s="163"/>
      <c r="J15" s="163"/>
      <c r="K15" s="163"/>
      <c r="L15" s="31"/>
      <c r="M15" s="35"/>
      <c r="N15" t="s">
        <v>162</v>
      </c>
      <c r="O15" s="4">
        <f t="shared" si="1"/>
        <v>0</v>
      </c>
    </row>
    <row r="16" spans="7:13" ht="12.75">
      <c r="G16" s="163"/>
      <c r="H16" s="163"/>
      <c r="I16" s="163"/>
      <c r="J16" s="163"/>
      <c r="K16" s="163"/>
      <c r="L16" s="31"/>
      <c r="M16" s="35"/>
    </row>
    <row r="17" spans="7:13" ht="12.75">
      <c r="G17" s="163"/>
      <c r="H17" s="163"/>
      <c r="I17" s="163"/>
      <c r="J17" s="163"/>
      <c r="K17" s="163"/>
      <c r="L17" s="31"/>
      <c r="M17" s="35"/>
    </row>
    <row r="18" spans="7:13" ht="12.75">
      <c r="G18" s="163"/>
      <c r="H18" s="163"/>
      <c r="I18" s="163"/>
      <c r="J18" s="163"/>
      <c r="K18" s="163"/>
      <c r="L18" s="31"/>
      <c r="M18" s="35"/>
    </row>
    <row r="19" spans="2:13" ht="15">
      <c r="B19" s="187"/>
      <c r="C19" s="187"/>
      <c r="D19" s="187"/>
      <c r="E19" s="187"/>
      <c r="F19" s="187"/>
      <c r="G19" s="187"/>
      <c r="H19" s="187"/>
      <c r="I19" s="187"/>
      <c r="J19" s="163"/>
      <c r="K19" s="163"/>
      <c r="L19" s="31"/>
      <c r="M19" s="35"/>
    </row>
    <row r="20" spans="2:13" ht="15">
      <c r="B20" s="187"/>
      <c r="C20" s="187"/>
      <c r="D20" s="187"/>
      <c r="E20" s="187"/>
      <c r="F20" s="187"/>
      <c r="G20" s="187"/>
      <c r="H20" s="187"/>
      <c r="I20" s="187"/>
      <c r="J20" s="163"/>
      <c r="K20" s="163"/>
      <c r="L20" s="31"/>
      <c r="M20" s="35"/>
    </row>
    <row r="21" spans="2:13" ht="15">
      <c r="B21" s="187"/>
      <c r="C21" s="187"/>
      <c r="D21" s="187"/>
      <c r="E21" s="187"/>
      <c r="F21" s="187"/>
      <c r="G21" s="187"/>
      <c r="H21" s="187"/>
      <c r="I21" s="187"/>
      <c r="J21" s="27"/>
      <c r="K21" s="27"/>
      <c r="M21" s="1"/>
    </row>
    <row r="22" spans="7:13" ht="12.75">
      <c r="G22" s="27"/>
      <c r="H22" s="27"/>
      <c r="I22" s="27"/>
      <c r="J22" s="27"/>
      <c r="K22" s="27"/>
      <c r="M22" s="1"/>
    </row>
    <row r="23" spans="7:13" ht="12.75">
      <c r="G23" s="27"/>
      <c r="H23" s="27"/>
      <c r="I23" s="27"/>
      <c r="J23" s="27"/>
      <c r="K23" s="27"/>
      <c r="M23" s="1"/>
    </row>
    <row r="24" spans="7:13" ht="12.75">
      <c r="G24" s="27"/>
      <c r="H24" s="27"/>
      <c r="I24" s="30"/>
      <c r="J24" s="30"/>
      <c r="K24" s="30"/>
      <c r="L24" s="31"/>
      <c r="M24" s="1"/>
    </row>
    <row r="25" spans="7:13" ht="12.75">
      <c r="G25" s="27"/>
      <c r="H25" s="27"/>
      <c r="I25" s="30"/>
      <c r="J25" s="30"/>
      <c r="K25" s="30"/>
      <c r="L25" s="31"/>
      <c r="M25" s="1"/>
    </row>
    <row r="26" spans="7:13" ht="12.75">
      <c r="G26" s="27"/>
      <c r="H26" s="27"/>
      <c r="I26" s="30"/>
      <c r="J26" s="30"/>
      <c r="K26" s="30"/>
      <c r="L26" s="31"/>
      <c r="M26" s="1"/>
    </row>
    <row r="27" spans="7:13" ht="12.75">
      <c r="G27" s="27"/>
      <c r="H27" s="27"/>
      <c r="I27" s="30"/>
      <c r="J27" s="30"/>
      <c r="K27" s="30"/>
      <c r="L27" s="31"/>
      <c r="M27" s="1"/>
    </row>
    <row r="28" spans="7:13" ht="12.75">
      <c r="G28" s="27"/>
      <c r="H28" s="27"/>
      <c r="I28" s="30"/>
      <c r="J28" s="30"/>
      <c r="K28" s="30"/>
      <c r="L28" s="31"/>
      <c r="M28" s="1"/>
    </row>
    <row r="29" spans="7:13" ht="12.75">
      <c r="G29" s="27"/>
      <c r="H29" s="27"/>
      <c r="I29" s="30"/>
      <c r="J29" s="30"/>
      <c r="K29" s="30"/>
      <c r="L29" s="31"/>
      <c r="M29" s="1"/>
    </row>
    <row r="30" spans="7:13" ht="12.75">
      <c r="G30" s="27"/>
      <c r="H30" s="27"/>
      <c r="I30" s="30"/>
      <c r="J30" s="30"/>
      <c r="K30" s="30"/>
      <c r="L30" s="31"/>
      <c r="M30" s="1"/>
    </row>
    <row r="31" spans="7:13" ht="12.75">
      <c r="G31" s="27"/>
      <c r="H31" s="27"/>
      <c r="I31" s="30"/>
      <c r="J31" s="30"/>
      <c r="K31" s="30"/>
      <c r="L31" s="31"/>
      <c r="M31" s="1"/>
    </row>
    <row r="32" spans="7:13" ht="12.75">
      <c r="G32" s="27"/>
      <c r="H32" s="27"/>
      <c r="I32" s="30"/>
      <c r="J32" s="30"/>
      <c r="K32" s="30"/>
      <c r="L32" s="31"/>
      <c r="M32" s="1"/>
    </row>
    <row r="33" spans="7:13" ht="12.75">
      <c r="G33" s="27"/>
      <c r="H33" s="27"/>
      <c r="I33" s="30"/>
      <c r="J33" s="30"/>
      <c r="K33" s="30"/>
      <c r="L33" s="31"/>
      <c r="M33" s="1"/>
    </row>
    <row r="34" spans="7:13" ht="12.75">
      <c r="G34" s="27"/>
      <c r="H34" s="27"/>
      <c r="I34" s="30"/>
      <c r="J34" s="30"/>
      <c r="K34" s="30"/>
      <c r="L34" s="31"/>
      <c r="M34" s="1"/>
    </row>
    <row r="35" spans="7:13" ht="12.75">
      <c r="G35" s="27"/>
      <c r="H35" s="27"/>
      <c r="I35" s="30"/>
      <c r="J35" s="30"/>
      <c r="K35" s="30"/>
      <c r="L35" s="31"/>
      <c r="M35" s="1"/>
    </row>
    <row r="36" spans="7:13" ht="12.75">
      <c r="G36" s="27"/>
      <c r="H36" s="27"/>
      <c r="I36" s="30"/>
      <c r="J36" s="30"/>
      <c r="K36" s="30"/>
      <c r="L36" s="31"/>
      <c r="M36" s="1"/>
    </row>
    <row r="37" spans="7:13" ht="12.75">
      <c r="G37" s="27"/>
      <c r="H37" s="27"/>
      <c r="I37" s="30"/>
      <c r="J37" s="30"/>
      <c r="K37" s="30"/>
      <c r="L37" s="31"/>
      <c r="M37" s="1"/>
    </row>
    <row r="38" spans="7:13" ht="12.75">
      <c r="G38" s="27"/>
      <c r="H38" s="27"/>
      <c r="I38" s="27"/>
      <c r="J38" s="27"/>
      <c r="K38" s="27"/>
      <c r="M38" s="1"/>
    </row>
    <row r="39" spans="7:13" ht="12.75">
      <c r="G39" s="27"/>
      <c r="H39" s="27"/>
      <c r="I39" s="30"/>
      <c r="J39" s="30"/>
      <c r="K39" s="30"/>
      <c r="L39" s="32"/>
      <c r="M39" s="1"/>
    </row>
    <row r="40" spans="7:13" ht="12.75">
      <c r="G40" s="27"/>
      <c r="H40" s="27"/>
      <c r="I40" s="30"/>
      <c r="J40" s="30"/>
      <c r="K40" s="30"/>
      <c r="L40" s="32"/>
      <c r="M40" s="1"/>
    </row>
    <row r="41" spans="7:13" ht="12.75">
      <c r="G41" s="27"/>
      <c r="H41" s="27"/>
      <c r="I41" s="30"/>
      <c r="J41" s="30"/>
      <c r="K41" s="30"/>
      <c r="L41" s="32"/>
      <c r="M41" s="1"/>
    </row>
    <row r="42" spans="7:13" ht="12.75">
      <c r="G42" s="27"/>
      <c r="H42" s="27"/>
      <c r="I42" s="30"/>
      <c r="J42" s="30"/>
      <c r="K42" s="30"/>
      <c r="L42" s="32"/>
      <c r="M42" s="1"/>
    </row>
    <row r="43" spans="7:13" ht="12.75">
      <c r="G43" s="27"/>
      <c r="H43" s="27"/>
      <c r="I43" s="30"/>
      <c r="J43" s="30"/>
      <c r="K43" s="30"/>
      <c r="L43" s="32"/>
      <c r="M43" s="1"/>
    </row>
    <row r="44" spans="7:13" ht="12.75">
      <c r="G44" s="27"/>
      <c r="H44" s="27"/>
      <c r="I44" s="30"/>
      <c r="J44" s="30"/>
      <c r="K44" s="30"/>
      <c r="L44" s="32"/>
      <c r="M44" s="1"/>
    </row>
    <row r="45" spans="7:13" ht="12.75">
      <c r="G45" s="27"/>
      <c r="H45" s="27"/>
      <c r="I45" s="30"/>
      <c r="J45" s="30"/>
      <c r="K45" s="30"/>
      <c r="L45" s="32"/>
      <c r="M45" s="1"/>
    </row>
    <row r="46" spans="7:13" ht="12.75">
      <c r="G46" s="27"/>
      <c r="H46" s="27"/>
      <c r="I46" s="30"/>
      <c r="J46" s="30"/>
      <c r="K46" s="30"/>
      <c r="L46" s="32"/>
      <c r="M46" s="1"/>
    </row>
    <row r="47" spans="7:13" ht="12.75">
      <c r="G47" s="27"/>
      <c r="H47" s="27"/>
      <c r="I47" s="30"/>
      <c r="J47" s="30"/>
      <c r="K47" s="30"/>
      <c r="L47" s="32"/>
      <c r="M47" s="1"/>
    </row>
    <row r="48" spans="7:13" ht="12.75">
      <c r="G48" s="27"/>
      <c r="H48" s="27"/>
      <c r="I48" s="30"/>
      <c r="J48" s="30"/>
      <c r="K48" s="30"/>
      <c r="L48" s="32"/>
      <c r="M48" s="1"/>
    </row>
    <row r="49" spans="7:13" ht="12.75">
      <c r="G49" s="27"/>
      <c r="H49" s="27"/>
      <c r="I49" s="30"/>
      <c r="J49" s="30"/>
      <c r="K49" s="30"/>
      <c r="L49" s="32"/>
      <c r="M49" s="1"/>
    </row>
    <row r="50" spans="7:13" ht="12.75">
      <c r="G50" s="27"/>
      <c r="H50" s="27"/>
      <c r="I50" s="30"/>
      <c r="J50" s="30"/>
      <c r="K50" s="30"/>
      <c r="L50" s="32"/>
      <c r="M50" s="1"/>
    </row>
    <row r="51" spans="7:13" ht="12.75">
      <c r="G51" s="27"/>
      <c r="H51" s="27"/>
      <c r="I51" s="30"/>
      <c r="J51" s="30"/>
      <c r="K51" s="30"/>
      <c r="L51" s="32"/>
      <c r="M51" s="1"/>
    </row>
    <row r="52" spans="7:13" ht="12.75">
      <c r="G52" s="27"/>
      <c r="H52" s="27"/>
      <c r="I52" s="30"/>
      <c r="J52" s="30"/>
      <c r="K52" s="30"/>
      <c r="L52" s="32"/>
      <c r="M52" s="1"/>
    </row>
    <row r="53" spans="7:13" ht="12.75">
      <c r="G53" s="27"/>
      <c r="H53" s="27"/>
      <c r="I53" s="27"/>
      <c r="J53" s="27"/>
      <c r="K53" s="27"/>
      <c r="M53" s="1"/>
    </row>
    <row r="54" spans="7:13" ht="12.75">
      <c r="G54" s="27"/>
      <c r="H54" s="27"/>
      <c r="I54" s="27"/>
      <c r="J54" s="27"/>
      <c r="K54" s="27"/>
      <c r="M54" s="1"/>
    </row>
    <row r="55" spans="7:13" ht="12.75">
      <c r="G55" s="27"/>
      <c r="H55" s="27"/>
      <c r="I55" s="27"/>
      <c r="J55" s="27"/>
      <c r="K55" s="27"/>
      <c r="M55" s="1"/>
    </row>
    <row r="56" spans="7:13" ht="12.75">
      <c r="G56" s="27"/>
      <c r="H56" s="27"/>
      <c r="I56" s="27"/>
      <c r="J56" s="27"/>
      <c r="K56" s="27"/>
      <c r="M56" s="1"/>
    </row>
    <row r="57" spans="7:13" ht="12.75">
      <c r="G57" s="27"/>
      <c r="H57" s="27"/>
      <c r="I57" s="27"/>
      <c r="J57" s="27"/>
      <c r="K57" s="27"/>
      <c r="M57" s="1"/>
    </row>
    <row r="58" spans="7:13" ht="12.75">
      <c r="G58" s="27"/>
      <c r="H58" s="27"/>
      <c r="I58" s="27"/>
      <c r="J58" s="27"/>
      <c r="K58" s="27"/>
      <c r="M58" s="1"/>
    </row>
    <row r="59" spans="7:13" ht="12.75">
      <c r="G59" s="27"/>
      <c r="H59" s="27"/>
      <c r="I59" s="27"/>
      <c r="J59" s="27"/>
      <c r="K59" s="27"/>
      <c r="M59" s="1"/>
    </row>
    <row r="60" spans="7:13" ht="12.75">
      <c r="G60" s="27"/>
      <c r="H60" s="27"/>
      <c r="I60" s="27"/>
      <c r="J60" s="27"/>
      <c r="K60" s="27"/>
      <c r="M60" s="1"/>
    </row>
    <row r="61" spans="7:13" ht="12.75">
      <c r="G61" s="27"/>
      <c r="H61" s="27"/>
      <c r="I61" s="27"/>
      <c r="J61" s="27"/>
      <c r="K61" s="27"/>
      <c r="M61" s="1"/>
    </row>
    <row r="62" spans="7:13" ht="12.75">
      <c r="G62" s="27"/>
      <c r="H62" s="27"/>
      <c r="I62" s="27"/>
      <c r="J62" s="27"/>
      <c r="K62" s="27"/>
      <c r="M62" s="1"/>
    </row>
    <row r="63" spans="7:13" ht="12.75">
      <c r="G63" s="27"/>
      <c r="H63" s="27"/>
      <c r="I63" s="27"/>
      <c r="J63" s="27"/>
      <c r="K63" s="27"/>
      <c r="M63" s="1"/>
    </row>
    <row r="64" spans="7:13" ht="12.75">
      <c r="G64" s="27"/>
      <c r="H64" s="27"/>
      <c r="I64" s="27"/>
      <c r="J64" s="27"/>
      <c r="K64" s="27"/>
      <c r="M64" s="1"/>
    </row>
    <row r="65" spans="7:13" ht="12.75">
      <c r="G65" s="27"/>
      <c r="H65" s="27"/>
      <c r="I65" s="27"/>
      <c r="J65" s="27"/>
      <c r="K65" s="27"/>
      <c r="M65" s="1"/>
    </row>
    <row r="66" spans="7:13" ht="12.75">
      <c r="G66" s="27"/>
      <c r="H66" s="27"/>
      <c r="I66" s="27"/>
      <c r="J66" s="27"/>
      <c r="K66" s="27"/>
      <c r="M66" s="1"/>
    </row>
    <row r="67" spans="7:13" ht="12.75">
      <c r="G67" s="27"/>
      <c r="H67" s="27"/>
      <c r="I67" s="27"/>
      <c r="J67" s="27"/>
      <c r="K67" s="27"/>
      <c r="M67" s="1"/>
    </row>
    <row r="68" spans="7:13" ht="12.75">
      <c r="G68" s="27"/>
      <c r="H68" s="27"/>
      <c r="I68" s="27"/>
      <c r="J68" s="27"/>
      <c r="K68" s="27"/>
      <c r="M68" s="1"/>
    </row>
    <row r="69" spans="7:13" ht="12.75">
      <c r="G69" s="27"/>
      <c r="H69" s="27"/>
      <c r="I69" s="27"/>
      <c r="J69" s="27"/>
      <c r="K69" s="27"/>
      <c r="M69" s="1"/>
    </row>
    <row r="70" spans="7:13" ht="12.75">
      <c r="G70" s="27"/>
      <c r="H70" s="27"/>
      <c r="I70" s="27"/>
      <c r="J70" s="27"/>
      <c r="K70" s="27"/>
      <c r="M70" s="1"/>
    </row>
    <row r="71" spans="7:13" ht="12.75">
      <c r="G71" s="27"/>
      <c r="H71" s="27"/>
      <c r="I71" s="27"/>
      <c r="J71" s="27"/>
      <c r="K71" s="27"/>
      <c r="M71" s="1"/>
    </row>
    <row r="72" spans="7:13" ht="12.75">
      <c r="G72" s="27"/>
      <c r="H72" s="27"/>
      <c r="I72" s="27"/>
      <c r="J72" s="27"/>
      <c r="K72" s="27"/>
      <c r="M72" s="1"/>
    </row>
    <row r="73" spans="7:13" ht="12.75">
      <c r="G73" s="27"/>
      <c r="H73" s="27"/>
      <c r="I73" s="27"/>
      <c r="J73" s="27"/>
      <c r="K73" s="27"/>
      <c r="M73" s="1"/>
    </row>
    <row r="74" spans="7:13" ht="12.75">
      <c r="G74" s="27"/>
      <c r="H74" s="27"/>
      <c r="I74" s="27"/>
      <c r="J74" s="27"/>
      <c r="K74" s="27"/>
      <c r="M74" s="1"/>
    </row>
    <row r="75" spans="7:13" ht="12.75">
      <c r="G75" s="27"/>
      <c r="H75" s="27"/>
      <c r="I75" s="27"/>
      <c r="J75" s="27"/>
      <c r="K75" s="27"/>
      <c r="M75" s="1"/>
    </row>
    <row r="76" spans="7:13" ht="12.75">
      <c r="G76" s="27"/>
      <c r="H76" s="27"/>
      <c r="I76" s="27"/>
      <c r="J76" s="27"/>
      <c r="K76" s="27"/>
      <c r="M76" s="1"/>
    </row>
    <row r="77" spans="7:13" ht="12.75">
      <c r="G77" s="27"/>
      <c r="H77" s="27"/>
      <c r="I77" s="27"/>
      <c r="J77" s="27"/>
      <c r="K77" s="27"/>
      <c r="M77" s="1"/>
    </row>
    <row r="78" spans="7:13" ht="12.75">
      <c r="G78" s="27"/>
      <c r="H78" s="27"/>
      <c r="I78" s="27"/>
      <c r="J78" s="27"/>
      <c r="K78" s="27"/>
      <c r="M78" s="1"/>
    </row>
    <row r="79" spans="7:13" ht="12.75">
      <c r="G79" s="27"/>
      <c r="H79" s="27"/>
      <c r="I79" s="27"/>
      <c r="J79" s="27"/>
      <c r="K79" s="27"/>
      <c r="M79" s="1"/>
    </row>
    <row r="80" spans="7:13" ht="12.75">
      <c r="G80" s="27"/>
      <c r="H80" s="27"/>
      <c r="I80" s="27"/>
      <c r="J80" s="27"/>
      <c r="K80" s="27"/>
      <c r="M80" s="1"/>
    </row>
    <row r="81" spans="7:13" ht="12.75">
      <c r="G81" s="27"/>
      <c r="H81" s="27"/>
      <c r="I81" s="27"/>
      <c r="J81" s="27"/>
      <c r="K81" s="27"/>
      <c r="M81" s="1"/>
    </row>
    <row r="82" spans="7:13" ht="12.75">
      <c r="G82" s="27"/>
      <c r="H82" s="27"/>
      <c r="I82" s="27"/>
      <c r="J82" s="27"/>
      <c r="K82" s="27"/>
      <c r="M82" s="1"/>
    </row>
    <row r="83" spans="7:13" ht="12.75">
      <c r="G83" s="27"/>
      <c r="H83" s="27"/>
      <c r="I83" s="27"/>
      <c r="J83" s="27"/>
      <c r="K83" s="27"/>
      <c r="M83" s="1"/>
    </row>
    <row r="84" spans="7:13" ht="12.75">
      <c r="G84" s="27"/>
      <c r="H84" s="27"/>
      <c r="I84" s="27"/>
      <c r="J84" s="27"/>
      <c r="K84" s="27"/>
      <c r="M84" s="1"/>
    </row>
    <row r="85" spans="7:13" ht="12.75">
      <c r="G85" s="27"/>
      <c r="H85" s="27"/>
      <c r="I85" s="27"/>
      <c r="J85" s="27"/>
      <c r="K85" s="27"/>
      <c r="M85" s="1"/>
    </row>
    <row r="86" spans="7:13" ht="12.75">
      <c r="G86" s="27"/>
      <c r="H86" s="27"/>
      <c r="I86" s="27"/>
      <c r="J86" s="27"/>
      <c r="K86" s="27"/>
      <c r="M86" s="1"/>
    </row>
    <row r="87" spans="7:13" ht="12.75">
      <c r="G87" s="27"/>
      <c r="H87" s="27"/>
      <c r="I87" s="27"/>
      <c r="J87" s="27"/>
      <c r="K87" s="27"/>
      <c r="M87" s="1"/>
    </row>
    <row r="88" spans="7:13" ht="12.75">
      <c r="G88" s="27"/>
      <c r="H88" s="27"/>
      <c r="I88" s="27"/>
      <c r="J88" s="27"/>
      <c r="K88" s="27"/>
      <c r="M88" s="1"/>
    </row>
    <row r="89" spans="7:13" ht="12.75">
      <c r="G89" s="27"/>
      <c r="H89" s="27"/>
      <c r="I89" s="27"/>
      <c r="J89" s="27"/>
      <c r="K89" s="27"/>
      <c r="M89" s="1"/>
    </row>
    <row r="90" spans="7:13" ht="12.75">
      <c r="G90" s="27"/>
      <c r="H90" s="27"/>
      <c r="I90" s="27"/>
      <c r="J90" s="27"/>
      <c r="K90" s="27"/>
      <c r="M90" s="1"/>
    </row>
    <row r="91" spans="7:13" ht="12.75">
      <c r="G91" s="27"/>
      <c r="H91" s="27"/>
      <c r="I91" s="27"/>
      <c r="J91" s="27"/>
      <c r="K91" s="27"/>
      <c r="M91" s="1"/>
    </row>
    <row r="92" spans="7:13" ht="12.75">
      <c r="G92" s="27"/>
      <c r="H92" s="27"/>
      <c r="I92" s="27"/>
      <c r="J92" s="27"/>
      <c r="K92" s="27"/>
      <c r="M92" s="1"/>
    </row>
    <row r="93" spans="7:13" ht="12.75">
      <c r="G93" s="27"/>
      <c r="H93" s="27"/>
      <c r="I93" s="27"/>
      <c r="J93" s="27"/>
      <c r="K93" s="27"/>
      <c r="M93" s="1"/>
    </row>
    <row r="94" spans="7:13" ht="12.75">
      <c r="G94" s="27"/>
      <c r="H94" s="27"/>
      <c r="I94" s="27"/>
      <c r="J94" s="27"/>
      <c r="K94" s="27"/>
      <c r="M94" s="1"/>
    </row>
    <row r="95" spans="7:13" ht="12.75">
      <c r="G95" s="27"/>
      <c r="H95" s="27"/>
      <c r="I95" s="27"/>
      <c r="J95" s="27"/>
      <c r="K95" s="27"/>
      <c r="M95" s="1"/>
    </row>
    <row r="96" spans="7:13" ht="12.75">
      <c r="G96" s="27"/>
      <c r="H96" s="27"/>
      <c r="I96" s="27"/>
      <c r="J96" s="27"/>
      <c r="K96" s="27"/>
      <c r="M96" s="1"/>
    </row>
    <row r="97" spans="7:13" ht="12.75">
      <c r="G97" s="27"/>
      <c r="H97" s="27"/>
      <c r="I97" s="27"/>
      <c r="J97" s="27"/>
      <c r="K97" s="27"/>
      <c r="M97" s="1"/>
    </row>
    <row r="98" spans="7:13" ht="12.75">
      <c r="G98" s="27"/>
      <c r="H98" s="27"/>
      <c r="I98" s="27"/>
      <c r="J98" s="27"/>
      <c r="K98" s="27"/>
      <c r="M98" s="1"/>
    </row>
    <row r="99" spans="7:13" ht="12.75">
      <c r="G99" s="27"/>
      <c r="H99" s="27"/>
      <c r="I99" s="27"/>
      <c r="J99" s="27"/>
      <c r="K99" s="27"/>
      <c r="M99" s="1"/>
    </row>
    <row r="100" spans="7:13" ht="12.75">
      <c r="G100" s="27"/>
      <c r="H100" s="27"/>
      <c r="I100" s="27"/>
      <c r="J100" s="27"/>
      <c r="K100" s="27"/>
      <c r="M100" s="1"/>
    </row>
    <row r="101" spans="7:13" ht="12.75">
      <c r="G101" s="27"/>
      <c r="H101" s="27"/>
      <c r="I101" s="27"/>
      <c r="J101" s="27"/>
      <c r="K101" s="27"/>
      <c r="M101" s="1"/>
    </row>
    <row r="102" spans="7:13" ht="12.75">
      <c r="G102" s="27"/>
      <c r="H102" s="27"/>
      <c r="I102" s="27"/>
      <c r="J102" s="27"/>
      <c r="K102" s="27"/>
      <c r="M102" s="1"/>
    </row>
    <row r="103" spans="7:13" ht="12.75">
      <c r="G103" s="27"/>
      <c r="H103" s="27"/>
      <c r="I103" s="27"/>
      <c r="J103" s="27"/>
      <c r="K103" s="27"/>
      <c r="M103" s="1"/>
    </row>
    <row r="104" spans="7:13" ht="12.75">
      <c r="G104" s="27"/>
      <c r="H104" s="27"/>
      <c r="I104" s="27"/>
      <c r="J104" s="27"/>
      <c r="K104" s="27"/>
      <c r="M104" s="1"/>
    </row>
    <row r="105" spans="7:13" ht="12.75">
      <c r="G105" s="27"/>
      <c r="H105" s="27"/>
      <c r="I105" s="27"/>
      <c r="J105" s="27"/>
      <c r="K105" s="27"/>
      <c r="M105" s="1"/>
    </row>
    <row r="106" spans="7:13" ht="12.75">
      <c r="G106" s="27"/>
      <c r="H106" s="27"/>
      <c r="I106" s="27"/>
      <c r="J106" s="27"/>
      <c r="K106" s="27"/>
      <c r="M106" s="1"/>
    </row>
    <row r="107" spans="7:13" ht="12.75">
      <c r="G107" s="27"/>
      <c r="H107" s="27"/>
      <c r="I107" s="27"/>
      <c r="J107" s="27"/>
      <c r="K107" s="27"/>
      <c r="M107" s="1"/>
    </row>
    <row r="108" spans="7:13" ht="12.75">
      <c r="G108" s="27"/>
      <c r="H108" s="27"/>
      <c r="I108" s="27"/>
      <c r="J108" s="27"/>
      <c r="K108" s="27"/>
      <c r="M108" s="1"/>
    </row>
    <row r="109" spans="7:13" ht="12.75">
      <c r="G109" s="27"/>
      <c r="H109" s="27"/>
      <c r="I109" s="27"/>
      <c r="J109" s="27"/>
      <c r="K109" s="27"/>
      <c r="M109" s="1"/>
    </row>
    <row r="110" spans="7:13" ht="12.75">
      <c r="G110" s="27"/>
      <c r="H110" s="27"/>
      <c r="I110" s="27"/>
      <c r="J110" s="27"/>
      <c r="K110" s="27"/>
      <c r="M110" s="1"/>
    </row>
    <row r="111" spans="7:13" ht="12.75">
      <c r="G111" s="27"/>
      <c r="H111" s="27"/>
      <c r="I111" s="27"/>
      <c r="J111" s="27"/>
      <c r="K111" s="27"/>
      <c r="M111" s="1"/>
    </row>
    <row r="112" spans="7:13" ht="12.75">
      <c r="G112" s="27"/>
      <c r="H112" s="27"/>
      <c r="I112" s="27"/>
      <c r="J112" s="27"/>
      <c r="K112" s="27"/>
      <c r="M112" s="1"/>
    </row>
    <row r="113" spans="7:13" ht="12.75">
      <c r="G113" s="27"/>
      <c r="H113" s="27"/>
      <c r="I113" s="27"/>
      <c r="J113" s="27"/>
      <c r="K113" s="27"/>
      <c r="M113" s="1"/>
    </row>
    <row r="114" spans="7:13" ht="12.75">
      <c r="G114" s="27"/>
      <c r="H114" s="27"/>
      <c r="I114" s="27"/>
      <c r="J114" s="27"/>
      <c r="K114" s="27"/>
      <c r="M114" s="1"/>
    </row>
    <row r="115" spans="7:13" ht="12.75">
      <c r="G115" s="27"/>
      <c r="H115" s="27"/>
      <c r="I115" s="27"/>
      <c r="J115" s="27"/>
      <c r="K115" s="27"/>
      <c r="M115" s="1"/>
    </row>
    <row r="116" spans="7:13" ht="12.75">
      <c r="G116" s="27"/>
      <c r="H116" s="27"/>
      <c r="I116" s="27"/>
      <c r="J116" s="27"/>
      <c r="K116" s="27"/>
      <c r="M116" s="1"/>
    </row>
    <row r="117" spans="7:13" ht="12.75">
      <c r="G117" s="27"/>
      <c r="H117" s="27"/>
      <c r="I117" s="27"/>
      <c r="J117" s="27"/>
      <c r="K117" s="27"/>
      <c r="M117" s="1"/>
    </row>
    <row r="118" spans="7:13" ht="12.75">
      <c r="G118" s="27"/>
      <c r="H118" s="27"/>
      <c r="I118" s="27"/>
      <c r="J118" s="27"/>
      <c r="K118" s="27"/>
      <c r="M118" s="1"/>
    </row>
    <row r="119" spans="7:13" ht="12.75">
      <c r="G119" s="27"/>
      <c r="H119" s="27"/>
      <c r="I119" s="27"/>
      <c r="J119" s="27"/>
      <c r="K119" s="27"/>
      <c r="M119" s="1"/>
    </row>
    <row r="120" spans="7:13" ht="12.75">
      <c r="G120" s="27"/>
      <c r="H120" s="27"/>
      <c r="I120" s="27"/>
      <c r="J120" s="27"/>
      <c r="K120" s="27"/>
      <c r="M120" s="1"/>
    </row>
    <row r="121" spans="7:13" ht="12.75">
      <c r="G121" s="27"/>
      <c r="H121" s="27"/>
      <c r="I121" s="27"/>
      <c r="J121" s="27"/>
      <c r="K121" s="27"/>
      <c r="M121" s="1"/>
    </row>
    <row r="122" spans="7:13" ht="12.75">
      <c r="G122" s="27"/>
      <c r="H122" s="27"/>
      <c r="I122" s="27"/>
      <c r="J122" s="27"/>
      <c r="K122" s="27"/>
      <c r="M122" s="1"/>
    </row>
    <row r="123" spans="7:13" ht="12.75">
      <c r="G123" s="27"/>
      <c r="H123" s="27"/>
      <c r="I123" s="27"/>
      <c r="J123" s="27"/>
      <c r="K123" s="27"/>
      <c r="M123" s="1"/>
    </row>
    <row r="124" spans="7:13" ht="12.75">
      <c r="G124" s="27"/>
      <c r="H124" s="27"/>
      <c r="I124" s="27"/>
      <c r="J124" s="27"/>
      <c r="K124" s="27"/>
      <c r="M124" s="1"/>
    </row>
    <row r="125" spans="7:13" ht="12.75">
      <c r="G125" s="27"/>
      <c r="H125" s="27"/>
      <c r="I125" s="27"/>
      <c r="J125" s="27"/>
      <c r="K125" s="27"/>
      <c r="M125" s="1"/>
    </row>
    <row r="126" spans="7:13" ht="12.75">
      <c r="G126" s="27"/>
      <c r="H126" s="27"/>
      <c r="I126" s="27"/>
      <c r="J126" s="27"/>
      <c r="K126" s="27"/>
      <c r="M126" s="1"/>
    </row>
    <row r="127" spans="7:13" ht="12.75">
      <c r="G127" s="27"/>
      <c r="H127" s="27"/>
      <c r="I127" s="27"/>
      <c r="J127" s="27"/>
      <c r="K127" s="27"/>
      <c r="M127" s="1"/>
    </row>
    <row r="128" spans="7:13" ht="12.75">
      <c r="G128" s="27"/>
      <c r="H128" s="27"/>
      <c r="I128" s="27"/>
      <c r="J128" s="27"/>
      <c r="K128" s="27"/>
      <c r="M128" s="1"/>
    </row>
    <row r="129" spans="7:13" ht="12.75">
      <c r="G129" s="27"/>
      <c r="H129" s="27"/>
      <c r="I129" s="27"/>
      <c r="J129" s="27"/>
      <c r="K129" s="27"/>
      <c r="M129" s="1"/>
    </row>
    <row r="130" spans="7:13" ht="12.75">
      <c r="G130" s="27"/>
      <c r="H130" s="27"/>
      <c r="I130" s="27"/>
      <c r="J130" s="27"/>
      <c r="K130" s="27"/>
      <c r="M130" s="1"/>
    </row>
    <row r="131" spans="7:13" ht="12.75">
      <c r="G131" s="27"/>
      <c r="H131" s="27"/>
      <c r="I131" s="27"/>
      <c r="J131" s="27"/>
      <c r="K131" s="27"/>
      <c r="M131" s="1"/>
    </row>
    <row r="132" spans="7:13" ht="12.75">
      <c r="G132" s="27"/>
      <c r="H132" s="27"/>
      <c r="I132" s="27"/>
      <c r="J132" s="27"/>
      <c r="K132" s="27"/>
      <c r="M132" s="1"/>
    </row>
    <row r="133" spans="7:13" ht="12.75">
      <c r="G133" s="27"/>
      <c r="H133" s="27"/>
      <c r="I133" s="27"/>
      <c r="J133" s="27"/>
      <c r="K133" s="27"/>
      <c r="M133" s="1"/>
    </row>
    <row r="134" spans="7:13" ht="12.75">
      <c r="G134" s="27"/>
      <c r="H134" s="27"/>
      <c r="I134" s="27"/>
      <c r="J134" s="27"/>
      <c r="K134" s="27"/>
      <c r="M134" s="1"/>
    </row>
    <row r="135" spans="7:13" ht="12.75">
      <c r="G135" s="27"/>
      <c r="H135" s="27"/>
      <c r="I135" s="27"/>
      <c r="J135" s="27"/>
      <c r="K135" s="27"/>
      <c r="M135" s="1"/>
    </row>
    <row r="136" spans="7:13" ht="12.75">
      <c r="G136" s="27"/>
      <c r="H136" s="27"/>
      <c r="I136" s="27"/>
      <c r="J136" s="27"/>
      <c r="K136" s="27"/>
      <c r="M136" s="1"/>
    </row>
    <row r="137" spans="7:13" ht="12.75">
      <c r="G137" s="27"/>
      <c r="H137" s="27"/>
      <c r="I137" s="27"/>
      <c r="J137" s="27"/>
      <c r="K137" s="27"/>
      <c r="M137" s="1"/>
    </row>
    <row r="138" spans="7:13" ht="12.75">
      <c r="G138" s="27"/>
      <c r="H138" s="27"/>
      <c r="I138" s="27"/>
      <c r="J138" s="27"/>
      <c r="K138" s="27"/>
      <c r="M138" s="1"/>
    </row>
    <row r="139" spans="7:13" ht="12.75">
      <c r="G139" s="27"/>
      <c r="H139" s="27"/>
      <c r="I139" s="27"/>
      <c r="J139" s="27"/>
      <c r="K139" s="27"/>
      <c r="M139" s="1"/>
    </row>
    <row r="140" spans="7:13" ht="12.75">
      <c r="G140" s="27"/>
      <c r="H140" s="27"/>
      <c r="I140" s="27"/>
      <c r="J140" s="27"/>
      <c r="K140" s="27"/>
      <c r="M140" s="1"/>
    </row>
    <row r="141" spans="7:13" ht="12.75">
      <c r="G141" s="27"/>
      <c r="H141" s="27"/>
      <c r="I141" s="27"/>
      <c r="J141" s="27"/>
      <c r="K141" s="27"/>
      <c r="M141" s="1"/>
    </row>
    <row r="142" spans="7:13" ht="12.75">
      <c r="G142" s="27"/>
      <c r="H142" s="27"/>
      <c r="I142" s="27"/>
      <c r="J142" s="27"/>
      <c r="K142" s="27"/>
      <c r="M142" s="1"/>
    </row>
    <row r="143" spans="7:13" ht="12.75">
      <c r="G143" s="27"/>
      <c r="H143" s="27"/>
      <c r="I143" s="27"/>
      <c r="J143" s="27"/>
      <c r="K143" s="27"/>
      <c r="M143" s="1"/>
    </row>
    <row r="144" spans="7:13" ht="12.75">
      <c r="G144" s="27"/>
      <c r="H144" s="27"/>
      <c r="I144" s="27"/>
      <c r="J144" s="27"/>
      <c r="K144" s="27"/>
      <c r="M144" s="1"/>
    </row>
    <row r="145" spans="7:13" ht="12.75">
      <c r="G145" s="27"/>
      <c r="H145" s="27"/>
      <c r="I145" s="27"/>
      <c r="J145" s="27"/>
      <c r="K145" s="27"/>
      <c r="M145" s="1"/>
    </row>
    <row r="146" spans="7:13" ht="12.75">
      <c r="G146" s="27"/>
      <c r="H146" s="27"/>
      <c r="I146" s="27"/>
      <c r="J146" s="27"/>
      <c r="K146" s="27"/>
      <c r="M146" s="1"/>
    </row>
    <row r="147" spans="7:13" ht="12.75">
      <c r="G147" s="27"/>
      <c r="H147" s="27"/>
      <c r="I147" s="27"/>
      <c r="J147" s="27"/>
      <c r="K147" s="27"/>
      <c r="M147" s="1"/>
    </row>
    <row r="148" spans="7:13" ht="12.75">
      <c r="G148" s="27"/>
      <c r="H148" s="27"/>
      <c r="I148" s="27"/>
      <c r="J148" s="27"/>
      <c r="K148" s="27"/>
      <c r="M148" s="1"/>
    </row>
    <row r="149" spans="7:13" ht="12.75">
      <c r="G149" s="27"/>
      <c r="H149" s="27"/>
      <c r="I149" s="27"/>
      <c r="J149" s="27"/>
      <c r="K149" s="27"/>
      <c r="M149" s="1"/>
    </row>
    <row r="150" spans="7:13" ht="12.75">
      <c r="G150" s="27"/>
      <c r="H150" s="27"/>
      <c r="I150" s="27"/>
      <c r="J150" s="27"/>
      <c r="K150" s="27"/>
      <c r="M150" s="1"/>
    </row>
    <row r="151" spans="7:13" ht="12.75">
      <c r="G151" s="27"/>
      <c r="H151" s="27"/>
      <c r="I151" s="27"/>
      <c r="J151" s="27"/>
      <c r="K151" s="27"/>
      <c r="M151" s="1"/>
    </row>
    <row r="152" spans="7:13" ht="12.75">
      <c r="G152" s="27"/>
      <c r="H152" s="27"/>
      <c r="I152" s="27"/>
      <c r="J152" s="27"/>
      <c r="K152" s="27"/>
      <c r="M152" s="1"/>
    </row>
    <row r="153" spans="7:13" ht="12.75">
      <c r="G153" s="27"/>
      <c r="H153" s="27"/>
      <c r="I153" s="27"/>
      <c r="J153" s="27"/>
      <c r="K153" s="27"/>
      <c r="M153" s="1"/>
    </row>
    <row r="154" spans="7:13" ht="12.75">
      <c r="G154" s="27"/>
      <c r="H154" s="27"/>
      <c r="I154" s="27"/>
      <c r="J154" s="27"/>
      <c r="K154" s="27"/>
      <c r="M154" s="1"/>
    </row>
    <row r="155" spans="7:13" ht="12.75">
      <c r="G155" s="27"/>
      <c r="H155" s="27"/>
      <c r="I155" s="27"/>
      <c r="J155" s="27"/>
      <c r="K155" s="27"/>
      <c r="M155" s="1"/>
    </row>
    <row r="156" spans="7:13" ht="12.75">
      <c r="G156" s="27"/>
      <c r="H156" s="27"/>
      <c r="I156" s="27"/>
      <c r="J156" s="27"/>
      <c r="K156" s="27"/>
      <c r="M156" s="1"/>
    </row>
    <row r="157" spans="7:13" ht="12.75">
      <c r="G157" s="27"/>
      <c r="H157" s="27"/>
      <c r="I157" s="27"/>
      <c r="J157" s="27"/>
      <c r="K157" s="27"/>
      <c r="M157" s="1"/>
    </row>
    <row r="158" spans="7:13" ht="12.75">
      <c r="G158" s="27"/>
      <c r="H158" s="27"/>
      <c r="I158" s="27"/>
      <c r="J158" s="27"/>
      <c r="K158" s="27"/>
      <c r="M158" s="1"/>
    </row>
    <row r="159" spans="7:13" ht="12.75">
      <c r="G159" s="27"/>
      <c r="H159" s="27"/>
      <c r="I159" s="27"/>
      <c r="J159" s="27"/>
      <c r="K159" s="27"/>
      <c r="M159" s="1"/>
    </row>
    <row r="160" spans="7:13" ht="12.75">
      <c r="G160" s="27"/>
      <c r="H160" s="27"/>
      <c r="I160" s="27"/>
      <c r="J160" s="27"/>
      <c r="K160" s="27"/>
      <c r="M160" s="1"/>
    </row>
    <row r="161" spans="7:13" ht="12.75">
      <c r="G161" s="27"/>
      <c r="H161" s="27"/>
      <c r="I161" s="27"/>
      <c r="J161" s="27"/>
      <c r="K161" s="27"/>
      <c r="M161" s="1"/>
    </row>
    <row r="162" spans="7:13" ht="12.75">
      <c r="G162" s="27"/>
      <c r="H162" s="27"/>
      <c r="I162" s="27"/>
      <c r="J162" s="27"/>
      <c r="K162" s="27"/>
      <c r="M162" s="1"/>
    </row>
    <row r="163" spans="7:13" ht="12.75">
      <c r="G163" s="27"/>
      <c r="H163" s="27"/>
      <c r="I163" s="27"/>
      <c r="J163" s="27"/>
      <c r="K163" s="27"/>
      <c r="M163" s="1"/>
    </row>
    <row r="164" spans="7:13" ht="12.75">
      <c r="G164" s="27"/>
      <c r="H164" s="27"/>
      <c r="I164" s="27"/>
      <c r="J164" s="27"/>
      <c r="K164" s="27"/>
      <c r="M164" s="1"/>
    </row>
    <row r="165" spans="7:13" ht="12.75">
      <c r="G165" s="27"/>
      <c r="H165" s="27"/>
      <c r="I165" s="27"/>
      <c r="J165" s="27"/>
      <c r="K165" s="27"/>
      <c r="M165" s="1"/>
    </row>
    <row r="166" spans="7:13" ht="12.75">
      <c r="G166" s="27"/>
      <c r="H166" s="27"/>
      <c r="I166" s="27"/>
      <c r="J166" s="27"/>
      <c r="K166" s="27"/>
      <c r="M166" s="1"/>
    </row>
    <row r="167" spans="7:13" ht="12.75">
      <c r="G167" s="27"/>
      <c r="H167" s="27"/>
      <c r="I167" s="27"/>
      <c r="J167" s="27"/>
      <c r="K167" s="27"/>
      <c r="M167" s="1"/>
    </row>
    <row r="168" spans="7:13" ht="12.75">
      <c r="G168" s="27"/>
      <c r="H168" s="27"/>
      <c r="I168" s="27"/>
      <c r="J168" s="27"/>
      <c r="K168" s="27"/>
      <c r="M168" s="1"/>
    </row>
    <row r="169" spans="7:13" ht="12.75">
      <c r="G169" s="27"/>
      <c r="H169" s="27"/>
      <c r="I169" s="27"/>
      <c r="J169" s="27"/>
      <c r="K169" s="27"/>
      <c r="M169" s="1"/>
    </row>
    <row r="170" spans="7:13" ht="12.75">
      <c r="G170" s="27"/>
      <c r="H170" s="27"/>
      <c r="I170" s="27"/>
      <c r="J170" s="27"/>
      <c r="K170" s="27"/>
      <c r="M170" s="1"/>
    </row>
    <row r="171" spans="7:13" ht="12.75">
      <c r="G171" s="27"/>
      <c r="H171" s="27"/>
      <c r="I171" s="27"/>
      <c r="J171" s="27"/>
      <c r="K171" s="27"/>
      <c r="M171" s="1"/>
    </row>
    <row r="172" spans="7:13" ht="12.75">
      <c r="G172" s="27"/>
      <c r="H172" s="27"/>
      <c r="I172" s="27"/>
      <c r="J172" s="27"/>
      <c r="K172" s="27"/>
      <c r="M172" s="1"/>
    </row>
    <row r="173" spans="7:13" ht="12.75">
      <c r="G173" s="27"/>
      <c r="H173" s="27"/>
      <c r="I173" s="27"/>
      <c r="J173" s="27"/>
      <c r="K173" s="27"/>
      <c r="M173" s="1"/>
    </row>
    <row r="174" spans="7:13" ht="12.75">
      <c r="G174" s="27"/>
      <c r="H174" s="27"/>
      <c r="I174" s="27"/>
      <c r="J174" s="27"/>
      <c r="K174" s="27"/>
      <c r="M174" s="1"/>
    </row>
    <row r="175" spans="7:13" ht="12.75">
      <c r="G175" s="27"/>
      <c r="H175" s="27"/>
      <c r="I175" s="27"/>
      <c r="J175" s="27"/>
      <c r="K175" s="27"/>
      <c r="M175" s="1"/>
    </row>
    <row r="176" spans="7:13" ht="12.75">
      <c r="G176" s="27"/>
      <c r="H176" s="27"/>
      <c r="I176" s="27"/>
      <c r="J176" s="27"/>
      <c r="K176" s="27"/>
      <c r="M176" s="1"/>
    </row>
    <row r="177" spans="7:13" ht="12.75">
      <c r="G177" s="27"/>
      <c r="H177" s="27"/>
      <c r="I177" s="27"/>
      <c r="J177" s="27"/>
      <c r="K177" s="27"/>
      <c r="M177" s="1"/>
    </row>
    <row r="178" spans="7:13" ht="12.75">
      <c r="G178" s="27"/>
      <c r="H178" s="27"/>
      <c r="I178" s="27"/>
      <c r="J178" s="27"/>
      <c r="K178" s="27"/>
      <c r="M178" s="1"/>
    </row>
    <row r="179" spans="7:13" ht="12.75">
      <c r="G179" s="27"/>
      <c r="H179" s="27"/>
      <c r="I179" s="27"/>
      <c r="J179" s="27"/>
      <c r="K179" s="27"/>
      <c r="M179" s="1"/>
    </row>
    <row r="180" spans="7:13" ht="12.75">
      <c r="G180" s="27"/>
      <c r="H180" s="27"/>
      <c r="I180" s="27"/>
      <c r="J180" s="27"/>
      <c r="K180" s="27"/>
      <c r="M180" s="1"/>
    </row>
    <row r="181" spans="7:13" ht="12.75">
      <c r="G181" s="27"/>
      <c r="H181" s="27"/>
      <c r="I181" s="27"/>
      <c r="J181" s="27"/>
      <c r="K181" s="27"/>
      <c r="M181" s="1"/>
    </row>
    <row r="182" spans="7:13" ht="12.75">
      <c r="G182" s="27"/>
      <c r="H182" s="27"/>
      <c r="I182" s="27"/>
      <c r="J182" s="27"/>
      <c r="K182" s="27"/>
      <c r="M182" s="1"/>
    </row>
    <row r="183" spans="7:13" ht="12.75">
      <c r="G183" s="27"/>
      <c r="H183" s="27"/>
      <c r="I183" s="27"/>
      <c r="J183" s="27"/>
      <c r="K183" s="27"/>
      <c r="M183" s="1"/>
    </row>
    <row r="184" spans="7:13" ht="12.75">
      <c r="G184" s="27"/>
      <c r="H184" s="27"/>
      <c r="I184" s="27"/>
      <c r="J184" s="27"/>
      <c r="K184" s="27"/>
      <c r="M184" s="1"/>
    </row>
    <row r="185" spans="7:13" ht="12.75">
      <c r="G185" s="27"/>
      <c r="H185" s="27"/>
      <c r="I185" s="27"/>
      <c r="J185" s="27"/>
      <c r="K185" s="27"/>
      <c r="M185" s="1"/>
    </row>
    <row r="186" spans="7:13" ht="12.75">
      <c r="G186" s="27"/>
      <c r="H186" s="27"/>
      <c r="I186" s="27"/>
      <c r="J186" s="27"/>
      <c r="K186" s="27"/>
      <c r="M186" s="1"/>
    </row>
    <row r="187" spans="7:13" ht="12.75">
      <c r="G187" s="27"/>
      <c r="H187" s="27"/>
      <c r="I187" s="27"/>
      <c r="J187" s="27"/>
      <c r="K187" s="27"/>
      <c r="M187" s="1"/>
    </row>
    <row r="188" spans="7:13" ht="12.75">
      <c r="G188" s="27"/>
      <c r="H188" s="27"/>
      <c r="I188" s="27"/>
      <c r="J188" s="27"/>
      <c r="K188" s="27"/>
      <c r="M188" s="1"/>
    </row>
    <row r="189" spans="7:13" ht="12.75">
      <c r="G189" s="27"/>
      <c r="H189" s="27"/>
      <c r="I189" s="27"/>
      <c r="J189" s="27"/>
      <c r="K189" s="27"/>
      <c r="M189" s="1"/>
    </row>
    <row r="190" spans="7:13" ht="12.75">
      <c r="G190" s="27"/>
      <c r="H190" s="27"/>
      <c r="I190" s="27"/>
      <c r="J190" s="27"/>
      <c r="K190" s="27"/>
      <c r="M190" s="1"/>
    </row>
    <row r="191" spans="7:13" ht="12.75">
      <c r="G191" s="27"/>
      <c r="H191" s="27"/>
      <c r="I191" s="27"/>
      <c r="J191" s="27"/>
      <c r="K191" s="27"/>
      <c r="M191" s="1"/>
    </row>
    <row r="192" spans="7:13" ht="12.75">
      <c r="G192" s="27"/>
      <c r="H192" s="27"/>
      <c r="I192" s="27"/>
      <c r="J192" s="27"/>
      <c r="K192" s="27"/>
      <c r="M192" s="1"/>
    </row>
    <row r="193" spans="7:13" ht="12.75">
      <c r="G193" s="27"/>
      <c r="H193" s="27"/>
      <c r="I193" s="27"/>
      <c r="J193" s="27"/>
      <c r="K193" s="27"/>
      <c r="M193" s="1"/>
    </row>
    <row r="194" spans="7:13" ht="12.75">
      <c r="G194" s="27"/>
      <c r="H194" s="27"/>
      <c r="I194" s="27"/>
      <c r="J194" s="27"/>
      <c r="K194" s="27"/>
      <c r="M194" s="1"/>
    </row>
    <row r="195" spans="7:13" ht="12.75">
      <c r="G195" s="27"/>
      <c r="H195" s="27"/>
      <c r="I195" s="27"/>
      <c r="J195" s="27"/>
      <c r="K195" s="27"/>
      <c r="M195" s="1"/>
    </row>
    <row r="196" spans="7:13" ht="12.75">
      <c r="G196" s="27"/>
      <c r="H196" s="27"/>
      <c r="I196" s="27"/>
      <c r="J196" s="27"/>
      <c r="K196" s="27"/>
      <c r="M196" s="1"/>
    </row>
    <row r="197" spans="7:13" ht="12.75">
      <c r="G197" s="27"/>
      <c r="H197" s="27"/>
      <c r="I197" s="27"/>
      <c r="J197" s="27"/>
      <c r="K197" s="27"/>
      <c r="M197" s="1"/>
    </row>
    <row r="198" spans="7:13" ht="12.75">
      <c r="G198" s="27"/>
      <c r="H198" s="27"/>
      <c r="I198" s="27"/>
      <c r="J198" s="27"/>
      <c r="K198" s="27"/>
      <c r="M198" s="1"/>
    </row>
    <row r="199" spans="7:13" ht="12.75">
      <c r="G199" s="27"/>
      <c r="H199" s="27"/>
      <c r="I199" s="27"/>
      <c r="J199" s="27"/>
      <c r="K199" s="27"/>
      <c r="M199" s="1"/>
    </row>
    <row r="200" spans="7:13" ht="12.75">
      <c r="G200" s="27"/>
      <c r="H200" s="27"/>
      <c r="I200" s="27"/>
      <c r="J200" s="27"/>
      <c r="K200" s="27"/>
      <c r="M200" s="1"/>
    </row>
    <row r="201" spans="7:11" ht="12.75">
      <c r="G201" s="27"/>
      <c r="H201" s="27"/>
      <c r="I201" s="27"/>
      <c r="J201" s="27"/>
      <c r="K201" s="27"/>
    </row>
    <row r="202" spans="7:11" ht="12.75">
      <c r="G202" s="27"/>
      <c r="H202" s="27"/>
      <c r="I202" s="27"/>
      <c r="J202" s="27"/>
      <c r="K202" s="27"/>
    </row>
    <row r="203" spans="7:11" ht="12.75">
      <c r="G203" s="27"/>
      <c r="H203" s="27"/>
      <c r="I203" s="27"/>
      <c r="J203" s="27"/>
      <c r="K203" s="27"/>
    </row>
    <row r="204" spans="7:11" ht="12.75">
      <c r="G204" s="27"/>
      <c r="H204" s="27"/>
      <c r="I204" s="27"/>
      <c r="J204" s="27"/>
      <c r="K204" s="27"/>
    </row>
    <row r="205" spans="7:11" ht="12.75">
      <c r="G205" s="27"/>
      <c r="H205" s="27"/>
      <c r="I205" s="27"/>
      <c r="J205" s="27"/>
      <c r="K205" s="27"/>
    </row>
    <row r="206" spans="7:11" ht="12.75">
      <c r="G206" s="27"/>
      <c r="H206" s="27"/>
      <c r="I206" s="27"/>
      <c r="J206" s="27"/>
      <c r="K206" s="27"/>
    </row>
    <row r="207" spans="7:11" ht="12.75">
      <c r="G207" s="27"/>
      <c r="H207" s="27"/>
      <c r="I207" s="27"/>
      <c r="J207" s="27"/>
      <c r="K207" s="27"/>
    </row>
    <row r="208" spans="7:11" ht="12.75">
      <c r="G208" s="27"/>
      <c r="H208" s="27"/>
      <c r="I208" s="27"/>
      <c r="J208" s="27"/>
      <c r="K208" s="27"/>
    </row>
    <row r="209" spans="7:11" ht="12.75">
      <c r="G209" s="27"/>
      <c r="H209" s="27"/>
      <c r="I209" s="27"/>
      <c r="J209" s="27"/>
      <c r="K209" s="27"/>
    </row>
    <row r="210" spans="7:11" ht="12.75">
      <c r="G210" s="27"/>
      <c r="H210" s="27"/>
      <c r="I210" s="27"/>
      <c r="J210" s="27"/>
      <c r="K210" s="27"/>
    </row>
    <row r="211" spans="7:11" ht="12.75">
      <c r="G211" s="27"/>
      <c r="H211" s="27"/>
      <c r="I211" s="27"/>
      <c r="J211" s="27"/>
      <c r="K211" s="27"/>
    </row>
    <row r="212" spans="7:11" ht="12.75">
      <c r="G212" s="27"/>
      <c r="H212" s="27"/>
      <c r="I212" s="27"/>
      <c r="J212" s="27"/>
      <c r="K212" s="27"/>
    </row>
    <row r="213" spans="7:11" ht="12.75">
      <c r="G213" s="27"/>
      <c r="H213" s="27"/>
      <c r="I213" s="27"/>
      <c r="J213" s="27"/>
      <c r="K213" s="27"/>
    </row>
    <row r="214" spans="7:11" ht="12.75">
      <c r="G214" s="27"/>
      <c r="H214" s="27"/>
      <c r="I214" s="27"/>
      <c r="J214" s="27"/>
      <c r="K214" s="27"/>
    </row>
    <row r="215" spans="7:11" ht="12.75">
      <c r="G215" s="27"/>
      <c r="H215" s="27"/>
      <c r="I215" s="27"/>
      <c r="J215" s="27"/>
      <c r="K215" s="27"/>
    </row>
    <row r="216" spans="7:11" ht="12.75">
      <c r="G216" s="27"/>
      <c r="H216" s="27"/>
      <c r="I216" s="27"/>
      <c r="J216" s="27"/>
      <c r="K216" s="27"/>
    </row>
    <row r="217" spans="7:11" ht="12.75">
      <c r="G217" s="27"/>
      <c r="H217" s="27"/>
      <c r="I217" s="27"/>
      <c r="J217" s="27"/>
      <c r="K217" s="27"/>
    </row>
    <row r="218" spans="7:11" ht="12.75">
      <c r="G218" s="27"/>
      <c r="H218" s="27"/>
      <c r="I218" s="27"/>
      <c r="J218" s="27"/>
      <c r="K218" s="27"/>
    </row>
    <row r="219" spans="7:11" ht="12.75">
      <c r="G219" s="27"/>
      <c r="H219" s="27"/>
      <c r="I219" s="27"/>
      <c r="J219" s="27"/>
      <c r="K219" s="27"/>
    </row>
    <row r="220" spans="7:11" ht="12.75">
      <c r="G220" s="27"/>
      <c r="H220" s="27"/>
      <c r="I220" s="27"/>
      <c r="J220" s="27"/>
      <c r="K220" s="27"/>
    </row>
    <row r="221" spans="7:11" ht="12.75">
      <c r="G221" s="27"/>
      <c r="H221" s="27"/>
      <c r="I221" s="27"/>
      <c r="J221" s="27"/>
      <c r="K221" s="27"/>
    </row>
    <row r="222" spans="7:11" ht="12.75">
      <c r="G222" s="27"/>
      <c r="H222" s="27"/>
      <c r="I222" s="27"/>
      <c r="J222" s="27"/>
      <c r="K222" s="27"/>
    </row>
    <row r="223" spans="7:11" ht="12.75">
      <c r="G223" s="27"/>
      <c r="H223" s="27"/>
      <c r="I223" s="27"/>
      <c r="J223" s="27"/>
      <c r="K223" s="27"/>
    </row>
    <row r="224" spans="7:11" ht="12.75">
      <c r="G224" s="27"/>
      <c r="H224" s="27"/>
      <c r="I224" s="27"/>
      <c r="J224" s="27"/>
      <c r="K224" s="27"/>
    </row>
    <row r="225" spans="7:11" ht="12.75">
      <c r="G225" s="27"/>
      <c r="H225" s="27"/>
      <c r="I225" s="27"/>
      <c r="J225" s="27"/>
      <c r="K225" s="27"/>
    </row>
    <row r="226" spans="7:11" ht="12.75">
      <c r="G226" s="27"/>
      <c r="H226" s="27"/>
      <c r="I226" s="27"/>
      <c r="J226" s="27"/>
      <c r="K226" s="27"/>
    </row>
    <row r="227" spans="7:11" ht="12.75">
      <c r="G227" s="27"/>
      <c r="H227" s="27"/>
      <c r="I227" s="27"/>
      <c r="J227" s="27"/>
      <c r="K227" s="27"/>
    </row>
    <row r="228" spans="7:11" ht="12.75">
      <c r="G228" s="27"/>
      <c r="H228" s="27"/>
      <c r="I228" s="27"/>
      <c r="J228" s="27"/>
      <c r="K228" s="27"/>
    </row>
    <row r="229" spans="7:11" ht="12.75">
      <c r="G229" s="27"/>
      <c r="H229" s="27"/>
      <c r="I229" s="27"/>
      <c r="J229" s="27"/>
      <c r="K229" s="27"/>
    </row>
    <row r="230" spans="7:11" ht="12.75">
      <c r="G230" s="27"/>
      <c r="H230" s="27"/>
      <c r="I230" s="27"/>
      <c r="J230" s="27"/>
      <c r="K230" s="27"/>
    </row>
    <row r="231" spans="7:11" ht="12.75">
      <c r="G231" s="27"/>
      <c r="H231" s="27"/>
      <c r="I231" s="27"/>
      <c r="J231" s="27"/>
      <c r="K231" s="27"/>
    </row>
    <row r="232" spans="7:11" ht="12.75">
      <c r="G232" s="27"/>
      <c r="H232" s="27"/>
      <c r="I232" s="27"/>
      <c r="J232" s="27"/>
      <c r="K232" s="27"/>
    </row>
    <row r="233" spans="7:11" ht="12.75">
      <c r="G233" s="27"/>
      <c r="H233" s="27"/>
      <c r="I233" s="27"/>
      <c r="J233" s="27"/>
      <c r="K233" s="27"/>
    </row>
    <row r="234" spans="7:11" ht="12.75">
      <c r="G234" s="27"/>
      <c r="H234" s="27"/>
      <c r="I234" s="27"/>
      <c r="J234" s="27"/>
      <c r="K234" s="27"/>
    </row>
    <row r="235" spans="7:11" ht="12.75">
      <c r="G235" s="27"/>
      <c r="H235" s="27"/>
      <c r="I235" s="27"/>
      <c r="J235" s="27"/>
      <c r="K235" s="27"/>
    </row>
    <row r="236" spans="7:11" ht="12.75">
      <c r="G236" s="27"/>
      <c r="H236" s="27"/>
      <c r="I236" s="27"/>
      <c r="J236" s="27"/>
      <c r="K236" s="27"/>
    </row>
    <row r="237" spans="7:11" ht="12.75">
      <c r="G237" s="27"/>
      <c r="H237" s="27"/>
      <c r="I237" s="27"/>
      <c r="J237" s="27"/>
      <c r="K237" s="27"/>
    </row>
    <row r="238" spans="7:11" ht="12.75">
      <c r="G238" s="27"/>
      <c r="H238" s="27"/>
      <c r="I238" s="27"/>
      <c r="J238" s="27"/>
      <c r="K238" s="27"/>
    </row>
    <row r="239" spans="7:11" ht="12.75">
      <c r="G239" s="27"/>
      <c r="H239" s="27"/>
      <c r="I239" s="27"/>
      <c r="J239" s="27"/>
      <c r="K239" s="27"/>
    </row>
    <row r="240" spans="7:11" ht="12.75">
      <c r="G240" s="27"/>
      <c r="H240" s="27"/>
      <c r="I240" s="27"/>
      <c r="J240" s="27"/>
      <c r="K240" s="27"/>
    </row>
    <row r="241" spans="7:11" ht="12.75">
      <c r="G241" s="27"/>
      <c r="H241" s="27"/>
      <c r="I241" s="27"/>
      <c r="J241" s="27"/>
      <c r="K241" s="27"/>
    </row>
    <row r="242" spans="7:11" ht="12.75">
      <c r="G242" s="27"/>
      <c r="H242" s="27"/>
      <c r="I242" s="27"/>
      <c r="J242" s="27"/>
      <c r="K242" s="27"/>
    </row>
    <row r="243" spans="7:11" ht="12.75">
      <c r="G243" s="27"/>
      <c r="H243" s="27"/>
      <c r="I243" s="27"/>
      <c r="J243" s="27"/>
      <c r="K243" s="27"/>
    </row>
    <row r="244" spans="7:11" ht="12.75">
      <c r="G244" s="27"/>
      <c r="H244" s="27"/>
      <c r="I244" s="27"/>
      <c r="J244" s="27"/>
      <c r="K244" s="27"/>
    </row>
    <row r="245" spans="7:11" ht="12.75">
      <c r="G245" s="27"/>
      <c r="H245" s="27"/>
      <c r="I245" s="27"/>
      <c r="J245" s="27"/>
      <c r="K245" s="27"/>
    </row>
    <row r="246" spans="7:11" ht="12.75">
      <c r="G246" s="27"/>
      <c r="H246" s="27"/>
      <c r="I246" s="27"/>
      <c r="J246" s="27"/>
      <c r="K246" s="27"/>
    </row>
    <row r="247" spans="7:11" ht="12.75">
      <c r="G247" s="27"/>
      <c r="H247" s="27"/>
      <c r="I247" s="27"/>
      <c r="J247" s="27"/>
      <c r="K247" s="27"/>
    </row>
    <row r="248" spans="7:11" ht="12.75">
      <c r="G248" s="27"/>
      <c r="H248" s="27"/>
      <c r="I248" s="27"/>
      <c r="J248" s="27"/>
      <c r="K248" s="27"/>
    </row>
    <row r="249" spans="7:11" ht="12.75">
      <c r="G249" s="27"/>
      <c r="H249" s="27"/>
      <c r="I249" s="27"/>
      <c r="J249" s="27"/>
      <c r="K249" s="27"/>
    </row>
    <row r="250" spans="7:11" ht="12.75">
      <c r="G250" s="27"/>
      <c r="H250" s="27"/>
      <c r="I250" s="27"/>
      <c r="J250" s="27"/>
      <c r="K250" s="27"/>
    </row>
    <row r="251" spans="7:11" ht="12.75">
      <c r="G251" s="27"/>
      <c r="H251" s="27"/>
      <c r="I251" s="27"/>
      <c r="J251" s="27"/>
      <c r="K251" s="27"/>
    </row>
    <row r="252" spans="7:11" ht="12.75">
      <c r="G252" s="27"/>
      <c r="H252" s="27"/>
      <c r="I252" s="27"/>
      <c r="J252" s="27"/>
      <c r="K252" s="27"/>
    </row>
    <row r="253" spans="2:11" ht="12.75">
      <c r="B253" s="1" t="s">
        <v>72</v>
      </c>
      <c r="C253" s="1">
        <v>1</v>
      </c>
      <c r="G253" s="27"/>
      <c r="H253" s="27"/>
      <c r="I253" s="27"/>
      <c r="J253" s="27"/>
      <c r="K253" s="27"/>
    </row>
    <row r="254" spans="2:11" ht="12.75">
      <c r="B254" s="1" t="s">
        <v>72</v>
      </c>
      <c r="C254" s="1">
        <v>3</v>
      </c>
      <c r="G254" s="27"/>
      <c r="H254" s="27"/>
      <c r="I254" s="27"/>
      <c r="J254" s="27"/>
      <c r="K254" s="27"/>
    </row>
    <row r="255" spans="2:11" ht="12.75">
      <c r="B255" s="1" t="s">
        <v>72</v>
      </c>
      <c r="C255" s="1">
        <v>11</v>
      </c>
      <c r="G255" s="27"/>
      <c r="H255" s="27"/>
      <c r="I255" s="27"/>
      <c r="J255" s="27"/>
      <c r="K255" s="27"/>
    </row>
    <row r="256" spans="2:11" ht="12.75">
      <c r="B256" s="1" t="s">
        <v>72</v>
      </c>
      <c r="C256" s="1">
        <v>14</v>
      </c>
      <c r="G256" s="27"/>
      <c r="H256" s="27"/>
      <c r="I256" s="27"/>
      <c r="J256" s="27"/>
      <c r="K256" s="27"/>
    </row>
    <row r="257" spans="2:11" ht="12.75">
      <c r="B257" s="1" t="s">
        <v>72</v>
      </c>
      <c r="C257" s="1">
        <v>16</v>
      </c>
      <c r="G257" s="27"/>
      <c r="H257" s="27"/>
      <c r="I257" s="27"/>
      <c r="J257" s="27"/>
      <c r="K257" s="27"/>
    </row>
    <row r="258" spans="2:11" ht="12.75">
      <c r="B258" s="1" t="s">
        <v>72</v>
      </c>
      <c r="C258" s="1">
        <v>20</v>
      </c>
      <c r="G258" s="27"/>
      <c r="H258" s="27"/>
      <c r="I258" s="27"/>
      <c r="J258" s="27"/>
      <c r="K258" s="27"/>
    </row>
    <row r="259" spans="2:11" ht="12.75">
      <c r="B259" s="1" t="s">
        <v>72</v>
      </c>
      <c r="C259" s="1">
        <v>26</v>
      </c>
      <c r="G259" s="27"/>
      <c r="H259" s="27"/>
      <c r="I259" s="27"/>
      <c r="J259" s="27"/>
      <c r="K259" s="27"/>
    </row>
    <row r="260" spans="2:11" ht="12.75">
      <c r="B260" s="1" t="s">
        <v>72</v>
      </c>
      <c r="C260" s="1">
        <v>28</v>
      </c>
      <c r="G260" s="27"/>
      <c r="H260" s="27"/>
      <c r="I260" s="27"/>
      <c r="J260" s="27"/>
      <c r="K260" s="27"/>
    </row>
    <row r="261" spans="2:11" ht="12.75">
      <c r="B261" s="1" t="s">
        <v>72</v>
      </c>
      <c r="C261" s="1">
        <v>29</v>
      </c>
      <c r="G261" s="27"/>
      <c r="H261" s="27"/>
      <c r="I261" s="27"/>
      <c r="J261" s="27"/>
      <c r="K261" s="27"/>
    </row>
    <row r="262" spans="2:11" ht="12.75">
      <c r="B262" s="1" t="s">
        <v>72</v>
      </c>
      <c r="C262" s="1">
        <v>33</v>
      </c>
      <c r="G262" s="27"/>
      <c r="H262" s="27"/>
      <c r="I262" s="27"/>
      <c r="J262" s="27"/>
      <c r="K262" s="27"/>
    </row>
    <row r="263" spans="2:11" ht="12.75">
      <c r="B263" s="1" t="s">
        <v>72</v>
      </c>
      <c r="C263" s="1">
        <v>34</v>
      </c>
      <c r="G263" s="27"/>
      <c r="H263" s="27"/>
      <c r="I263" s="27"/>
      <c r="J263" s="27"/>
      <c r="K263" s="27"/>
    </row>
    <row r="264" spans="2:11" ht="12.75">
      <c r="B264" s="1" t="s">
        <v>72</v>
      </c>
      <c r="C264" s="1">
        <v>35</v>
      </c>
      <c r="G264" s="27"/>
      <c r="H264" s="27"/>
      <c r="I264" s="27"/>
      <c r="J264" s="27"/>
      <c r="K264" s="27"/>
    </row>
    <row r="265" spans="2:11" ht="12.75">
      <c r="B265" s="1" t="s">
        <v>72</v>
      </c>
      <c r="C265" s="1">
        <v>36</v>
      </c>
      <c r="G265" s="27"/>
      <c r="H265" s="27"/>
      <c r="I265" s="27"/>
      <c r="J265" s="27"/>
      <c r="K265" s="27"/>
    </row>
    <row r="266" spans="2:11" ht="12.75">
      <c r="B266" s="1" t="s">
        <v>72</v>
      </c>
      <c r="C266" s="1">
        <v>37</v>
      </c>
      <c r="G266" s="27"/>
      <c r="H266" s="27"/>
      <c r="I266" s="27"/>
      <c r="J266" s="27"/>
      <c r="K266" s="27"/>
    </row>
    <row r="267" spans="2:11" ht="12.75">
      <c r="B267" s="1" t="s">
        <v>72</v>
      </c>
      <c r="C267" s="1">
        <v>40</v>
      </c>
      <c r="G267" s="27"/>
      <c r="H267" s="27"/>
      <c r="I267" s="27"/>
      <c r="J267" s="27"/>
      <c r="K267" s="27"/>
    </row>
    <row r="268" spans="2:11" ht="12.75">
      <c r="B268" s="1" t="s">
        <v>72</v>
      </c>
      <c r="C268" s="1">
        <v>42</v>
      </c>
      <c r="G268" s="27"/>
      <c r="H268" s="27"/>
      <c r="I268" s="27"/>
      <c r="J268" s="27"/>
      <c r="K268" s="27"/>
    </row>
    <row r="269" spans="2:11" ht="12.75">
      <c r="B269" s="1" t="s">
        <v>72</v>
      </c>
      <c r="C269" s="1">
        <v>44</v>
      </c>
      <c r="G269" s="27"/>
      <c r="H269" s="27"/>
      <c r="I269" s="27"/>
      <c r="J269" s="27"/>
      <c r="K269" s="27"/>
    </row>
    <row r="270" spans="2:11" ht="12.75">
      <c r="B270" s="1" t="s">
        <v>72</v>
      </c>
      <c r="C270" s="1">
        <v>45</v>
      </c>
      <c r="G270" s="27"/>
      <c r="H270" s="27"/>
      <c r="I270" s="27"/>
      <c r="J270" s="27"/>
      <c r="K270" s="27"/>
    </row>
    <row r="271" spans="2:11" ht="12.75">
      <c r="B271" s="1" t="s">
        <v>72</v>
      </c>
      <c r="C271" s="1">
        <v>47</v>
      </c>
      <c r="G271" s="27"/>
      <c r="H271" s="27"/>
      <c r="I271" s="27"/>
      <c r="J271" s="27"/>
      <c r="K271" s="27"/>
    </row>
    <row r="272" spans="2:11" ht="12.75">
      <c r="B272" s="1" t="s">
        <v>72</v>
      </c>
      <c r="C272" s="1">
        <v>50</v>
      </c>
      <c r="G272" s="27"/>
      <c r="H272" s="27"/>
      <c r="I272" s="27"/>
      <c r="J272" s="27"/>
      <c r="K272" s="27"/>
    </row>
    <row r="273" spans="2:11" ht="12.75">
      <c r="B273" s="1" t="s">
        <v>72</v>
      </c>
      <c r="C273" s="1">
        <v>57</v>
      </c>
      <c r="G273" s="27"/>
      <c r="H273" s="27"/>
      <c r="I273" s="27"/>
      <c r="J273" s="27"/>
      <c r="K273" s="27"/>
    </row>
    <row r="274" spans="2:11" ht="12.75">
      <c r="B274" s="1" t="s">
        <v>72</v>
      </c>
      <c r="C274" s="1">
        <v>59</v>
      </c>
      <c r="G274" s="27"/>
      <c r="H274" s="27"/>
      <c r="I274" s="27"/>
      <c r="J274" s="27"/>
      <c r="K274" s="27"/>
    </row>
    <row r="275" spans="2:11" ht="12.75">
      <c r="B275" s="1" t="s">
        <v>72</v>
      </c>
      <c r="C275" s="1">
        <v>64</v>
      </c>
      <c r="G275" s="27"/>
      <c r="H275" s="27"/>
      <c r="I275" s="27"/>
      <c r="J275" s="27"/>
      <c r="K275" s="27"/>
    </row>
    <row r="276" spans="2:11" ht="12.75">
      <c r="B276" s="1" t="s">
        <v>72</v>
      </c>
      <c r="C276" s="1">
        <v>70</v>
      </c>
      <c r="G276" s="27"/>
      <c r="H276" s="27"/>
      <c r="I276" s="27"/>
      <c r="J276" s="27"/>
      <c r="K276" s="27"/>
    </row>
    <row r="277" spans="2:11" ht="12.75">
      <c r="B277" s="1" t="s">
        <v>72</v>
      </c>
      <c r="C277" s="1">
        <v>71</v>
      </c>
      <c r="G277" s="27"/>
      <c r="H277" s="27"/>
      <c r="I277" s="27"/>
      <c r="J277" s="27"/>
      <c r="K277" s="27"/>
    </row>
    <row r="278" spans="2:11" ht="12.75">
      <c r="B278" s="1" t="s">
        <v>72</v>
      </c>
      <c r="C278" s="1">
        <v>73</v>
      </c>
      <c r="G278" s="27"/>
      <c r="H278" s="27"/>
      <c r="I278" s="27"/>
      <c r="J278" s="27"/>
      <c r="K278" s="27"/>
    </row>
    <row r="279" spans="2:11" ht="12.75">
      <c r="B279" s="1" t="s">
        <v>72</v>
      </c>
      <c r="C279" s="1">
        <v>78</v>
      </c>
      <c r="G279" s="27"/>
      <c r="H279" s="27"/>
      <c r="I279" s="27"/>
      <c r="J279" s="27"/>
      <c r="K279" s="27"/>
    </row>
    <row r="280" spans="2:11" ht="12.75">
      <c r="B280" s="1" t="s">
        <v>72</v>
      </c>
      <c r="C280" s="1">
        <v>79</v>
      </c>
      <c r="G280" s="27"/>
      <c r="H280" s="27"/>
      <c r="I280" s="27"/>
      <c r="J280" s="27"/>
      <c r="K280" s="27"/>
    </row>
    <row r="281" spans="2:11" ht="12.75">
      <c r="B281" s="1" t="s">
        <v>72</v>
      </c>
      <c r="C281" s="1">
        <v>82</v>
      </c>
      <c r="G281" s="27"/>
      <c r="H281" s="27"/>
      <c r="I281" s="27"/>
      <c r="J281" s="27"/>
      <c r="K281" s="27"/>
    </row>
    <row r="282" spans="2:11" ht="12.75">
      <c r="B282" s="1" t="s">
        <v>72</v>
      </c>
      <c r="C282" s="1">
        <v>84</v>
      </c>
      <c r="G282" s="27"/>
      <c r="H282" s="27"/>
      <c r="I282" s="27"/>
      <c r="J282" s="27"/>
      <c r="K282" s="27"/>
    </row>
    <row r="283" spans="2:11" ht="12.75">
      <c r="B283" s="1" t="s">
        <v>72</v>
      </c>
      <c r="C283" s="1">
        <v>92</v>
      </c>
      <c r="G283" s="27"/>
      <c r="H283" s="27"/>
      <c r="I283" s="27"/>
      <c r="J283" s="27"/>
      <c r="K283" s="27"/>
    </row>
    <row r="284" spans="2:11" ht="12.75">
      <c r="B284" s="1" t="s">
        <v>72</v>
      </c>
      <c r="C284" s="1">
        <v>93</v>
      </c>
      <c r="G284" s="27"/>
      <c r="H284" s="27"/>
      <c r="I284" s="27"/>
      <c r="J284" s="27"/>
      <c r="K284" s="27"/>
    </row>
    <row r="285" spans="2:11" ht="12.75">
      <c r="B285" s="1" t="s">
        <v>72</v>
      </c>
      <c r="C285" s="1">
        <v>94</v>
      </c>
      <c r="G285" s="27"/>
      <c r="H285" s="27"/>
      <c r="I285" s="27"/>
      <c r="J285" s="27"/>
      <c r="K285" s="27"/>
    </row>
    <row r="286" spans="2:11" ht="12.75">
      <c r="B286" s="1" t="s">
        <v>72</v>
      </c>
      <c r="C286" s="1">
        <v>95</v>
      </c>
      <c r="G286" s="27"/>
      <c r="H286" s="27"/>
      <c r="I286" s="27"/>
      <c r="J286" s="27"/>
      <c r="K286" s="27"/>
    </row>
    <row r="287" spans="2:11" ht="12.75">
      <c r="B287" s="1" t="s">
        <v>72</v>
      </c>
      <c r="C287" s="1">
        <v>96</v>
      </c>
      <c r="G287" s="27"/>
      <c r="H287" s="27"/>
      <c r="I287" s="27"/>
      <c r="J287" s="27"/>
      <c r="K287" s="27"/>
    </row>
    <row r="288" spans="2:11" ht="12.75">
      <c r="B288" s="1" t="s">
        <v>72</v>
      </c>
      <c r="C288" s="1">
        <v>99</v>
      </c>
      <c r="G288" s="27"/>
      <c r="H288" s="27"/>
      <c r="I288" s="27"/>
      <c r="J288" s="27"/>
      <c r="K288" s="27"/>
    </row>
    <row r="289" spans="2:11" ht="12.75">
      <c r="B289" s="1" t="s">
        <v>72</v>
      </c>
      <c r="C289" s="1">
        <v>101</v>
      </c>
      <c r="G289" s="27"/>
      <c r="H289" s="27"/>
      <c r="I289" s="27"/>
      <c r="J289" s="27"/>
      <c r="K289" s="27"/>
    </row>
    <row r="290" spans="2:11" ht="12.75">
      <c r="B290" s="1" t="s">
        <v>72</v>
      </c>
      <c r="C290" s="1">
        <v>102</v>
      </c>
      <c r="G290" s="27"/>
      <c r="H290" s="27"/>
      <c r="I290" s="27"/>
      <c r="J290" s="27"/>
      <c r="K290" s="27"/>
    </row>
    <row r="291" spans="2:11" ht="12.75">
      <c r="B291" s="1" t="s">
        <v>72</v>
      </c>
      <c r="C291" s="1">
        <v>103</v>
      </c>
      <c r="G291" s="27"/>
      <c r="H291" s="27"/>
      <c r="I291" s="27"/>
      <c r="J291" s="27"/>
      <c r="K291" s="27"/>
    </row>
    <row r="292" spans="2:11" ht="12.75">
      <c r="B292" s="1" t="s">
        <v>72</v>
      </c>
      <c r="C292" s="1">
        <v>104</v>
      </c>
      <c r="G292" s="27"/>
      <c r="H292" s="27"/>
      <c r="I292" s="27"/>
      <c r="J292" s="27"/>
      <c r="K292" s="27"/>
    </row>
    <row r="293" spans="2:11" ht="12.75">
      <c r="B293" s="1" t="s">
        <v>72</v>
      </c>
      <c r="C293" s="1">
        <v>105</v>
      </c>
      <c r="G293" s="27"/>
      <c r="H293" s="27"/>
      <c r="I293" s="27"/>
      <c r="J293" s="27"/>
      <c r="K293" s="27"/>
    </row>
    <row r="294" spans="2:11" ht="12.75">
      <c r="B294" s="1" t="s">
        <v>72</v>
      </c>
      <c r="C294" s="1">
        <v>106</v>
      </c>
      <c r="G294" s="27"/>
      <c r="H294" s="27"/>
      <c r="I294" s="27"/>
      <c r="J294" s="27"/>
      <c r="K294" s="27"/>
    </row>
    <row r="295" spans="2:11" ht="12.75">
      <c r="B295" s="1" t="s">
        <v>72</v>
      </c>
      <c r="C295" s="1">
        <v>107</v>
      </c>
      <c r="G295" s="27"/>
      <c r="H295" s="27"/>
      <c r="I295" s="27"/>
      <c r="J295" s="27"/>
      <c r="K295" s="27"/>
    </row>
    <row r="296" spans="2:11" ht="12.75">
      <c r="B296" s="1" t="s">
        <v>72</v>
      </c>
      <c r="C296" s="1">
        <v>111</v>
      </c>
      <c r="G296" s="27"/>
      <c r="H296" s="27"/>
      <c r="I296" s="27"/>
      <c r="J296" s="27"/>
      <c r="K296" s="27"/>
    </row>
    <row r="297" spans="2:11" ht="12.75">
      <c r="B297" s="1" t="s">
        <v>72</v>
      </c>
      <c r="C297" s="1">
        <v>114</v>
      </c>
      <c r="G297" s="27"/>
      <c r="H297" s="27"/>
      <c r="I297" s="27"/>
      <c r="J297" s="27"/>
      <c r="K297" s="27"/>
    </row>
    <row r="298" spans="2:11" ht="12.75">
      <c r="B298" s="1" t="s">
        <v>72</v>
      </c>
      <c r="C298" s="1">
        <v>119</v>
      </c>
      <c r="G298" s="27"/>
      <c r="H298" s="27"/>
      <c r="I298" s="27"/>
      <c r="J298" s="27"/>
      <c r="K298" s="27"/>
    </row>
    <row r="299" spans="2:11" ht="12.75">
      <c r="B299" s="1" t="s">
        <v>72</v>
      </c>
      <c r="C299" s="1">
        <v>124</v>
      </c>
      <c r="G299" s="27"/>
      <c r="H299" s="27"/>
      <c r="I299" s="27"/>
      <c r="J299" s="27"/>
      <c r="K299" s="27"/>
    </row>
    <row r="300" spans="2:11" ht="12.75">
      <c r="B300" s="1" t="s">
        <v>72</v>
      </c>
      <c r="C300" s="1">
        <v>125</v>
      </c>
      <c r="G300" s="27"/>
      <c r="H300" s="27"/>
      <c r="I300" s="27"/>
      <c r="J300" s="27"/>
      <c r="K300" s="27"/>
    </row>
    <row r="301" spans="2:11" ht="12.75">
      <c r="B301" s="1" t="s">
        <v>72</v>
      </c>
      <c r="C301" s="1">
        <v>126</v>
      </c>
      <c r="G301" s="27"/>
      <c r="H301" s="27"/>
      <c r="I301" s="27"/>
      <c r="J301" s="27"/>
      <c r="K301" s="27"/>
    </row>
    <row r="302" spans="2:11" ht="12.75">
      <c r="B302" s="1" t="s">
        <v>72</v>
      </c>
      <c r="C302" s="1">
        <v>128</v>
      </c>
      <c r="G302" s="27"/>
      <c r="H302" s="27"/>
      <c r="I302" s="27"/>
      <c r="J302" s="27"/>
      <c r="K302" s="27"/>
    </row>
    <row r="303" spans="2:11" ht="12.75">
      <c r="B303" s="1" t="s">
        <v>72</v>
      </c>
      <c r="C303" s="1">
        <v>129</v>
      </c>
      <c r="G303" s="27"/>
      <c r="H303" s="27"/>
      <c r="I303" s="27"/>
      <c r="J303" s="27"/>
      <c r="K303" s="27"/>
    </row>
    <row r="304" spans="2:11" ht="12.75">
      <c r="B304" s="1" t="s">
        <v>72</v>
      </c>
      <c r="C304" s="1">
        <v>130</v>
      </c>
      <c r="G304" s="27"/>
      <c r="H304" s="27"/>
      <c r="I304" s="27"/>
      <c r="J304" s="27"/>
      <c r="K304" s="27"/>
    </row>
    <row r="305" spans="2:11" ht="12.75">
      <c r="B305" s="1" t="s">
        <v>72</v>
      </c>
      <c r="C305" s="1">
        <v>131</v>
      </c>
      <c r="G305" s="27"/>
      <c r="H305" s="27"/>
      <c r="I305" s="27"/>
      <c r="J305" s="27"/>
      <c r="K305" s="27"/>
    </row>
    <row r="306" spans="2:11" ht="12.75">
      <c r="B306" s="1" t="s">
        <v>72</v>
      </c>
      <c r="C306" s="1">
        <v>133</v>
      </c>
      <c r="G306" s="27"/>
      <c r="H306" s="27"/>
      <c r="I306" s="27"/>
      <c r="J306" s="27"/>
      <c r="K306" s="27"/>
    </row>
    <row r="307" spans="2:11" ht="12.75">
      <c r="B307" s="1" t="s">
        <v>72</v>
      </c>
      <c r="C307" s="1">
        <v>134</v>
      </c>
      <c r="G307" s="27"/>
      <c r="H307" s="27"/>
      <c r="I307" s="27"/>
      <c r="J307" s="27"/>
      <c r="K307" s="27"/>
    </row>
    <row r="308" spans="2:11" ht="12.75">
      <c r="B308" s="1" t="s">
        <v>72</v>
      </c>
      <c r="C308" s="1">
        <v>136</v>
      </c>
      <c r="G308" s="27"/>
      <c r="H308" s="27"/>
      <c r="I308" s="27"/>
      <c r="J308" s="27"/>
      <c r="K308" s="27"/>
    </row>
    <row r="309" spans="2:11" ht="12.75">
      <c r="B309" s="1" t="s">
        <v>72</v>
      </c>
      <c r="C309" s="1">
        <v>141</v>
      </c>
      <c r="G309" s="27"/>
      <c r="H309" s="27"/>
      <c r="I309" s="27"/>
      <c r="J309" s="27"/>
      <c r="K309" s="27"/>
    </row>
    <row r="310" spans="2:11" ht="12.75">
      <c r="B310" s="1" t="s">
        <v>72</v>
      </c>
      <c r="C310" s="1">
        <v>142</v>
      </c>
      <c r="G310" s="27"/>
      <c r="H310" s="27"/>
      <c r="I310" s="27"/>
      <c r="J310" s="27"/>
      <c r="K310" s="27"/>
    </row>
    <row r="311" spans="2:11" ht="12.75">
      <c r="B311" s="1" t="s">
        <v>72</v>
      </c>
      <c r="C311" s="1">
        <v>144</v>
      </c>
      <c r="G311" s="27"/>
      <c r="H311" s="27"/>
      <c r="I311" s="27"/>
      <c r="J311" s="27"/>
      <c r="K311" s="27"/>
    </row>
    <row r="312" spans="2:11" ht="12.75">
      <c r="B312" s="1" t="s">
        <v>72</v>
      </c>
      <c r="C312" s="1">
        <v>146</v>
      </c>
      <c r="G312" s="27"/>
      <c r="H312" s="27"/>
      <c r="I312" s="27"/>
      <c r="J312" s="27"/>
      <c r="K312" s="27"/>
    </row>
    <row r="313" spans="2:11" ht="12.75">
      <c r="B313" s="1" t="s">
        <v>72</v>
      </c>
      <c r="C313" s="1">
        <v>151</v>
      </c>
      <c r="G313" s="27"/>
      <c r="H313" s="27"/>
      <c r="I313" s="27"/>
      <c r="J313" s="27"/>
      <c r="K313" s="27"/>
    </row>
    <row r="314" spans="2:11" ht="12.75">
      <c r="B314" s="1" t="s">
        <v>72</v>
      </c>
      <c r="C314" s="1">
        <v>156</v>
      </c>
      <c r="G314" s="27"/>
      <c r="H314" s="27"/>
      <c r="I314" s="27"/>
      <c r="J314" s="27"/>
      <c r="K314" s="27"/>
    </row>
    <row r="315" spans="2:11" ht="12.75">
      <c r="B315" s="1" t="s">
        <v>72</v>
      </c>
      <c r="C315" s="1">
        <v>157</v>
      </c>
      <c r="G315" s="27"/>
      <c r="H315" s="27"/>
      <c r="I315" s="27"/>
      <c r="J315" s="27"/>
      <c r="K315" s="27"/>
    </row>
    <row r="316" spans="2:11" ht="12.75">
      <c r="B316" s="1" t="s">
        <v>72</v>
      </c>
      <c r="C316" s="1">
        <v>158</v>
      </c>
      <c r="G316" s="27"/>
      <c r="H316" s="27"/>
      <c r="I316" s="27"/>
      <c r="J316" s="27"/>
      <c r="K316" s="27"/>
    </row>
    <row r="317" spans="2:11" ht="12.75">
      <c r="B317" s="1" t="s">
        <v>72</v>
      </c>
      <c r="C317" s="1">
        <v>159</v>
      </c>
      <c r="G317" s="27"/>
      <c r="H317" s="27"/>
      <c r="I317" s="27"/>
      <c r="J317" s="27"/>
      <c r="K317" s="27"/>
    </row>
    <row r="318" spans="2:11" ht="12.75">
      <c r="B318" s="1" t="s">
        <v>72</v>
      </c>
      <c r="C318" s="1">
        <v>163</v>
      </c>
      <c r="G318" s="27"/>
      <c r="H318" s="27"/>
      <c r="I318" s="27"/>
      <c r="J318" s="27"/>
      <c r="K318" s="27"/>
    </row>
    <row r="319" spans="2:11" ht="12.75">
      <c r="B319" s="1" t="s">
        <v>72</v>
      </c>
      <c r="C319" s="1">
        <v>164</v>
      </c>
      <c r="G319" s="27"/>
      <c r="H319" s="27"/>
      <c r="I319" s="27"/>
      <c r="J319" s="27"/>
      <c r="K319" s="27"/>
    </row>
    <row r="320" spans="2:11" ht="12.75">
      <c r="B320" s="1" t="s">
        <v>72</v>
      </c>
      <c r="C320" s="1">
        <v>165</v>
      </c>
      <c r="G320" s="27"/>
      <c r="H320" s="27"/>
      <c r="I320" s="27"/>
      <c r="J320" s="27"/>
      <c r="K320" s="27"/>
    </row>
    <row r="321" spans="2:11" ht="12.75">
      <c r="B321" s="1" t="s">
        <v>72</v>
      </c>
      <c r="C321" s="1">
        <v>168</v>
      </c>
      <c r="G321" s="27"/>
      <c r="H321" s="27"/>
      <c r="I321" s="27"/>
      <c r="J321" s="27"/>
      <c r="K321" s="27"/>
    </row>
    <row r="322" spans="2:11" ht="12.75">
      <c r="B322" s="1" t="s">
        <v>72</v>
      </c>
      <c r="C322" s="1">
        <v>170</v>
      </c>
      <c r="G322" s="27"/>
      <c r="H322" s="27"/>
      <c r="I322" s="27"/>
      <c r="J322" s="27"/>
      <c r="K322" s="27"/>
    </row>
    <row r="323" spans="2:11" ht="12.75">
      <c r="B323" s="1" t="s">
        <v>72</v>
      </c>
      <c r="C323" s="1">
        <v>176</v>
      </c>
      <c r="G323" s="27"/>
      <c r="H323" s="27"/>
      <c r="I323" s="27"/>
      <c r="J323" s="27"/>
      <c r="K323" s="27"/>
    </row>
    <row r="324" spans="2:11" ht="12.75">
      <c r="B324" s="1" t="s">
        <v>72</v>
      </c>
      <c r="C324" s="1">
        <v>179</v>
      </c>
      <c r="G324" s="27"/>
      <c r="H324" s="27"/>
      <c r="I324" s="27"/>
      <c r="J324" s="27"/>
      <c r="K324" s="27"/>
    </row>
    <row r="325" spans="2:11" ht="12.75">
      <c r="B325" s="1" t="s">
        <v>72</v>
      </c>
      <c r="C325" s="1">
        <v>198</v>
      </c>
      <c r="G325" s="27"/>
      <c r="H325" s="27"/>
      <c r="I325" s="27"/>
      <c r="J325" s="27"/>
      <c r="K325" s="27"/>
    </row>
    <row r="326" spans="2:11" ht="12.75">
      <c r="B326" s="1" t="s">
        <v>72</v>
      </c>
      <c r="C326" s="1">
        <v>207</v>
      </c>
      <c r="G326" s="27"/>
      <c r="H326" s="27"/>
      <c r="I326" s="27"/>
      <c r="J326" s="27"/>
      <c r="K326" s="27"/>
    </row>
    <row r="327" spans="2:11" ht="12.75">
      <c r="B327" s="1" t="s">
        <v>72</v>
      </c>
      <c r="C327" s="1">
        <v>208</v>
      </c>
      <c r="G327" s="27"/>
      <c r="H327" s="27"/>
      <c r="I327" s="27"/>
      <c r="J327" s="27"/>
      <c r="K327" s="27"/>
    </row>
    <row r="328" spans="2:11" ht="12.75">
      <c r="B328" s="1" t="s">
        <v>72</v>
      </c>
      <c r="C328" s="1">
        <v>209</v>
      </c>
      <c r="G328" s="27"/>
      <c r="H328" s="27"/>
      <c r="I328" s="27"/>
      <c r="J328" s="27"/>
      <c r="K328" s="27"/>
    </row>
    <row r="329" spans="2:11" ht="12.75">
      <c r="B329" s="1" t="s">
        <v>72</v>
      </c>
      <c r="C329" s="1">
        <v>210</v>
      </c>
      <c r="G329" s="27"/>
      <c r="H329" s="27"/>
      <c r="I329" s="27"/>
      <c r="J329" s="27"/>
      <c r="K329" s="27"/>
    </row>
    <row r="330" spans="2:11" ht="12.75">
      <c r="B330" s="1" t="s">
        <v>72</v>
      </c>
      <c r="C330" s="1">
        <v>211</v>
      </c>
      <c r="G330" s="27"/>
      <c r="H330" s="27"/>
      <c r="I330" s="27"/>
      <c r="J330" s="27"/>
      <c r="K330" s="27"/>
    </row>
    <row r="331" spans="2:11" ht="12.75">
      <c r="B331" s="1" t="s">
        <v>72</v>
      </c>
      <c r="C331" s="1">
        <v>212</v>
      </c>
      <c r="G331" s="27"/>
      <c r="H331" s="27"/>
      <c r="I331" s="27"/>
      <c r="J331" s="27"/>
      <c r="K331" s="27"/>
    </row>
    <row r="332" spans="2:11" ht="12.75">
      <c r="B332" s="1" t="s">
        <v>72</v>
      </c>
      <c r="C332" s="1">
        <v>213</v>
      </c>
      <c r="G332" s="27"/>
      <c r="H332" s="27"/>
      <c r="I332" s="27"/>
      <c r="J332" s="27"/>
      <c r="K332" s="27"/>
    </row>
    <row r="333" spans="2:11" ht="12.75">
      <c r="B333" s="1" t="s">
        <v>34</v>
      </c>
      <c r="C333" s="1">
        <v>220</v>
      </c>
      <c r="G333" s="27"/>
      <c r="H333" s="27"/>
      <c r="I333" s="27"/>
      <c r="J333" s="27"/>
      <c r="K333" s="27"/>
    </row>
    <row r="334" spans="2:11" ht="12.75">
      <c r="B334" s="1" t="s">
        <v>34</v>
      </c>
      <c r="C334" s="1">
        <v>222</v>
      </c>
      <c r="G334" s="27"/>
      <c r="H334" s="27"/>
      <c r="I334" s="27"/>
      <c r="J334" s="27"/>
      <c r="K334" s="27"/>
    </row>
    <row r="335" spans="2:11" ht="12.75">
      <c r="B335" s="1" t="s">
        <v>34</v>
      </c>
      <c r="C335" s="1">
        <v>225</v>
      </c>
      <c r="G335" s="27"/>
      <c r="H335" s="27"/>
      <c r="I335" s="27"/>
      <c r="J335" s="27"/>
      <c r="K335" s="27"/>
    </row>
    <row r="336" spans="2:11" ht="12.75">
      <c r="B336" s="1" t="s">
        <v>34</v>
      </c>
      <c r="C336" s="1">
        <v>226</v>
      </c>
      <c r="G336" s="27"/>
      <c r="H336" s="27"/>
      <c r="I336" s="27"/>
      <c r="J336" s="27"/>
      <c r="K336" s="27"/>
    </row>
    <row r="337" spans="2:11" ht="12.75">
      <c r="B337" s="1" t="s">
        <v>34</v>
      </c>
      <c r="C337" s="1">
        <v>227</v>
      </c>
      <c r="G337" s="27"/>
      <c r="H337" s="27"/>
      <c r="I337" s="27"/>
      <c r="J337" s="27"/>
      <c r="K337" s="27"/>
    </row>
    <row r="338" spans="2:11" ht="12.75">
      <c r="B338" s="1" t="s">
        <v>34</v>
      </c>
      <c r="C338" s="1">
        <v>228</v>
      </c>
      <c r="G338" s="27"/>
      <c r="H338" s="27"/>
      <c r="I338" s="27"/>
      <c r="J338" s="27"/>
      <c r="K338" s="27"/>
    </row>
    <row r="339" spans="2:11" ht="12.75">
      <c r="B339" s="1" t="s">
        <v>34</v>
      </c>
      <c r="C339" s="1">
        <v>230</v>
      </c>
      <c r="G339" s="27"/>
      <c r="H339" s="27"/>
      <c r="I339" s="27"/>
      <c r="J339" s="27"/>
      <c r="K339" s="27"/>
    </row>
    <row r="340" spans="2:11" ht="12.75">
      <c r="B340" s="1" t="s">
        <v>34</v>
      </c>
      <c r="C340" s="1">
        <v>231</v>
      </c>
      <c r="G340" s="27"/>
      <c r="H340" s="27"/>
      <c r="I340" s="27"/>
      <c r="J340" s="27"/>
      <c r="K340" s="27"/>
    </row>
    <row r="341" spans="2:11" ht="12.75">
      <c r="B341" s="1" t="s">
        <v>34</v>
      </c>
      <c r="C341" s="1">
        <v>233</v>
      </c>
      <c r="G341" s="27"/>
      <c r="H341" s="27"/>
      <c r="I341" s="27"/>
      <c r="J341" s="27"/>
      <c r="K341" s="27"/>
    </row>
    <row r="342" spans="2:11" ht="12.75">
      <c r="B342" s="1" t="s">
        <v>34</v>
      </c>
      <c r="C342" s="1">
        <v>234</v>
      </c>
      <c r="G342" s="27"/>
      <c r="H342" s="27"/>
      <c r="I342" s="27"/>
      <c r="J342" s="27"/>
      <c r="K342" s="27"/>
    </row>
    <row r="343" spans="2:11" ht="12.75">
      <c r="B343" s="1" t="s">
        <v>34</v>
      </c>
      <c r="C343" s="1">
        <v>235</v>
      </c>
      <c r="G343" s="27"/>
      <c r="H343" s="27"/>
      <c r="I343" s="27"/>
      <c r="J343" s="27"/>
      <c r="K343" s="27"/>
    </row>
    <row r="344" spans="2:11" ht="12.75">
      <c r="B344" s="1" t="s">
        <v>34</v>
      </c>
      <c r="C344" s="1">
        <v>236</v>
      </c>
      <c r="G344" s="27"/>
      <c r="H344" s="27"/>
      <c r="I344" s="27"/>
      <c r="J344" s="27"/>
      <c r="K344" s="27"/>
    </row>
    <row r="345" spans="2:11" ht="12.75">
      <c r="B345" s="1" t="s">
        <v>34</v>
      </c>
      <c r="C345" s="1">
        <v>237</v>
      </c>
      <c r="G345" s="27"/>
      <c r="H345" s="27"/>
      <c r="I345" s="27"/>
      <c r="J345" s="27"/>
      <c r="K345" s="27"/>
    </row>
    <row r="346" spans="2:11" ht="12.75">
      <c r="B346" s="1" t="s">
        <v>34</v>
      </c>
      <c r="C346" s="1">
        <v>240</v>
      </c>
      <c r="G346" s="27"/>
      <c r="H346" s="27"/>
      <c r="I346" s="27"/>
      <c r="J346" s="27"/>
      <c r="K346" s="27"/>
    </row>
    <row r="347" spans="2:11" ht="12.75">
      <c r="B347" s="1" t="s">
        <v>34</v>
      </c>
      <c r="C347" s="1">
        <v>241</v>
      </c>
      <c r="G347" s="27"/>
      <c r="H347" s="27"/>
      <c r="I347" s="27"/>
      <c r="J347" s="27"/>
      <c r="K347" s="27"/>
    </row>
    <row r="348" spans="2:11" ht="12.75">
      <c r="B348" s="1" t="s">
        <v>34</v>
      </c>
      <c r="C348" s="1">
        <v>242</v>
      </c>
      <c r="G348" s="27"/>
      <c r="H348" s="27"/>
      <c r="I348" s="27"/>
      <c r="J348" s="27"/>
      <c r="K348" s="27"/>
    </row>
    <row r="349" spans="2:11" ht="12.75">
      <c r="B349" s="1" t="s">
        <v>34</v>
      </c>
      <c r="C349" s="1">
        <v>243</v>
      </c>
      <c r="G349" s="27"/>
      <c r="H349" s="27"/>
      <c r="I349" s="27"/>
      <c r="J349" s="27"/>
      <c r="K349" s="27"/>
    </row>
    <row r="350" spans="2:11" ht="12.75">
      <c r="B350" s="1" t="s">
        <v>34</v>
      </c>
      <c r="C350" s="1">
        <v>245</v>
      </c>
      <c r="G350" s="27"/>
      <c r="H350" s="27"/>
      <c r="I350" s="27"/>
      <c r="J350" s="27"/>
      <c r="K350" s="27"/>
    </row>
    <row r="351" spans="2:11" ht="12.75">
      <c r="B351" s="1" t="s">
        <v>34</v>
      </c>
      <c r="C351" s="1">
        <v>246</v>
      </c>
      <c r="G351" s="27"/>
      <c r="H351" s="27"/>
      <c r="I351" s="27"/>
      <c r="J351" s="27"/>
      <c r="K351" s="27"/>
    </row>
    <row r="352" spans="2:11" ht="12.75">
      <c r="B352" s="1" t="s">
        <v>34</v>
      </c>
      <c r="C352" s="1">
        <v>250</v>
      </c>
      <c r="G352" s="27"/>
      <c r="H352" s="27"/>
      <c r="I352" s="27"/>
      <c r="J352" s="27"/>
      <c r="K352" s="27"/>
    </row>
    <row r="353" spans="2:11" ht="12.75">
      <c r="B353" s="1" t="s">
        <v>34</v>
      </c>
      <c r="C353" s="1">
        <v>251</v>
      </c>
      <c r="G353" s="27"/>
      <c r="H353" s="27"/>
      <c r="I353" s="27"/>
      <c r="J353" s="27"/>
      <c r="K353" s="27"/>
    </row>
    <row r="354" spans="2:11" ht="12.75">
      <c r="B354" s="1" t="s">
        <v>34</v>
      </c>
      <c r="C354" s="1">
        <v>252</v>
      </c>
      <c r="G354" s="27"/>
      <c r="H354" s="27"/>
      <c r="I354" s="27"/>
      <c r="J354" s="27"/>
      <c r="K354" s="27"/>
    </row>
    <row r="355" spans="2:11" ht="12.75">
      <c r="B355" s="1" t="s">
        <v>34</v>
      </c>
      <c r="C355" s="1">
        <v>253</v>
      </c>
      <c r="G355" s="27"/>
      <c r="H355" s="27"/>
      <c r="I355" s="27"/>
      <c r="J355" s="27"/>
      <c r="K355" s="27"/>
    </row>
    <row r="356" spans="2:11" ht="12.75">
      <c r="B356" s="1" t="s">
        <v>34</v>
      </c>
      <c r="C356" s="1">
        <v>255</v>
      </c>
      <c r="G356" s="27"/>
      <c r="H356" s="27"/>
      <c r="I356" s="27"/>
      <c r="J356" s="27"/>
      <c r="K356" s="27"/>
    </row>
    <row r="357" spans="2:11" ht="12.75">
      <c r="B357" s="1" t="s">
        <v>34</v>
      </c>
      <c r="C357" s="1">
        <v>256</v>
      </c>
      <c r="G357" s="27"/>
      <c r="H357" s="27"/>
      <c r="I357" s="27"/>
      <c r="J357" s="27"/>
      <c r="K357" s="27"/>
    </row>
    <row r="358" spans="2:11" ht="12.75">
      <c r="B358" s="1" t="s">
        <v>34</v>
      </c>
      <c r="C358" s="1">
        <v>257</v>
      </c>
      <c r="G358" s="27"/>
      <c r="H358" s="27"/>
      <c r="I358" s="27"/>
      <c r="J358" s="27"/>
      <c r="K358" s="27"/>
    </row>
    <row r="359" spans="2:11" ht="12.75">
      <c r="B359" s="1" t="s">
        <v>34</v>
      </c>
      <c r="C359" s="1">
        <v>258</v>
      </c>
      <c r="G359" s="27"/>
      <c r="H359" s="27"/>
      <c r="I359" s="27"/>
      <c r="J359" s="27"/>
      <c r="K359" s="27"/>
    </row>
    <row r="360" spans="2:11" ht="12.75">
      <c r="B360" s="1" t="s">
        <v>34</v>
      </c>
      <c r="C360" s="1">
        <v>259</v>
      </c>
      <c r="G360" s="27"/>
      <c r="H360" s="27"/>
      <c r="I360" s="27"/>
      <c r="J360" s="27"/>
      <c r="K360" s="27"/>
    </row>
    <row r="361" spans="2:11" ht="12.75">
      <c r="B361" s="1" t="s">
        <v>34</v>
      </c>
      <c r="C361" s="1">
        <v>260</v>
      </c>
      <c r="G361" s="27"/>
      <c r="H361" s="27"/>
      <c r="I361" s="27"/>
      <c r="J361" s="27"/>
      <c r="K361" s="27"/>
    </row>
    <row r="362" spans="2:11" ht="12.75">
      <c r="B362" s="1" t="s">
        <v>34</v>
      </c>
      <c r="C362" s="1">
        <v>261</v>
      </c>
      <c r="G362" s="27"/>
      <c r="H362" s="27"/>
      <c r="I362" s="27"/>
      <c r="J362" s="27"/>
      <c r="K362" s="27"/>
    </row>
    <row r="363" spans="2:11" ht="12.75">
      <c r="B363" s="1" t="s">
        <v>34</v>
      </c>
      <c r="C363" s="1">
        <v>263</v>
      </c>
      <c r="G363" s="27"/>
      <c r="H363" s="27"/>
      <c r="I363" s="27"/>
      <c r="J363" s="27"/>
      <c r="K363" s="27"/>
    </row>
    <row r="364" spans="2:11" ht="12.75">
      <c r="B364" s="1" t="s">
        <v>34</v>
      </c>
      <c r="C364" s="1">
        <v>266</v>
      </c>
      <c r="G364" s="27"/>
      <c r="H364" s="27"/>
      <c r="I364" s="27"/>
      <c r="J364" s="27"/>
      <c r="K364" s="27"/>
    </row>
    <row r="365" spans="2:11" ht="12.75">
      <c r="B365" s="1" t="s">
        <v>34</v>
      </c>
      <c r="C365" s="1">
        <v>267</v>
      </c>
      <c r="G365" s="27"/>
      <c r="H365" s="27"/>
      <c r="I365" s="27"/>
      <c r="J365" s="27"/>
      <c r="K365" s="27"/>
    </row>
    <row r="366" spans="2:11" ht="12.75">
      <c r="B366" s="1" t="s">
        <v>34</v>
      </c>
      <c r="C366" s="1">
        <v>268</v>
      </c>
      <c r="G366" s="27"/>
      <c r="H366" s="27"/>
      <c r="I366" s="27"/>
      <c r="J366" s="27"/>
      <c r="K366" s="27"/>
    </row>
    <row r="367" spans="2:11" ht="12.75">
      <c r="B367" s="1" t="s">
        <v>34</v>
      </c>
      <c r="C367" s="1">
        <v>270</v>
      </c>
      <c r="G367" s="27"/>
      <c r="H367" s="27"/>
      <c r="I367" s="27"/>
      <c r="J367" s="27"/>
      <c r="K367" s="27"/>
    </row>
    <row r="368" spans="2:11" ht="12.75">
      <c r="B368" s="1" t="s">
        <v>34</v>
      </c>
      <c r="C368" s="1">
        <v>271</v>
      </c>
      <c r="G368" s="27"/>
      <c r="H368" s="27"/>
      <c r="I368" s="27"/>
      <c r="J368" s="27"/>
      <c r="K368" s="27"/>
    </row>
    <row r="369" spans="2:11" ht="12.75">
      <c r="B369" s="1" t="s">
        <v>34</v>
      </c>
      <c r="C369" s="1">
        <v>273</v>
      </c>
      <c r="G369" s="27"/>
      <c r="H369" s="27"/>
      <c r="I369" s="27"/>
      <c r="J369" s="27"/>
      <c r="K369" s="27"/>
    </row>
    <row r="370" spans="2:11" ht="12.75">
      <c r="B370" s="1" t="s">
        <v>34</v>
      </c>
      <c r="C370" s="1">
        <v>275</v>
      </c>
      <c r="G370" s="27"/>
      <c r="H370" s="27"/>
      <c r="I370" s="27"/>
      <c r="J370" s="27"/>
      <c r="K370" s="27"/>
    </row>
    <row r="371" spans="2:11" ht="12.75">
      <c r="B371" s="1" t="s">
        <v>34</v>
      </c>
      <c r="C371" s="1">
        <v>276</v>
      </c>
      <c r="G371" s="27"/>
      <c r="H371" s="27"/>
      <c r="I371" s="27"/>
      <c r="J371" s="27"/>
      <c r="K371" s="27"/>
    </row>
    <row r="372" spans="2:11" ht="12.75">
      <c r="B372" s="1" t="s">
        <v>34</v>
      </c>
      <c r="C372" s="1">
        <v>277</v>
      </c>
      <c r="G372" s="27"/>
      <c r="H372" s="27"/>
      <c r="I372" s="27"/>
      <c r="J372" s="27"/>
      <c r="K372" s="27"/>
    </row>
    <row r="373" spans="2:11" ht="12.75">
      <c r="B373" s="1" t="s">
        <v>34</v>
      </c>
      <c r="C373" s="1">
        <v>279</v>
      </c>
      <c r="G373" s="27"/>
      <c r="H373" s="27"/>
      <c r="I373" s="27"/>
      <c r="J373" s="27"/>
      <c r="K373" s="27"/>
    </row>
    <row r="374" spans="2:11" ht="12.75">
      <c r="B374" s="1" t="s">
        <v>34</v>
      </c>
      <c r="C374" s="1">
        <v>281</v>
      </c>
      <c r="G374" s="27"/>
      <c r="H374" s="27"/>
      <c r="I374" s="27"/>
      <c r="J374" s="27"/>
      <c r="K374" s="27"/>
    </row>
    <row r="375" spans="2:11" ht="12.75">
      <c r="B375" s="1" t="s">
        <v>34</v>
      </c>
      <c r="C375" s="1">
        <v>283</v>
      </c>
      <c r="G375" s="27"/>
      <c r="H375" s="27"/>
      <c r="I375" s="27"/>
      <c r="J375" s="27"/>
      <c r="K375" s="27"/>
    </row>
    <row r="376" spans="2:11" ht="12.75">
      <c r="B376" s="1" t="s">
        <v>34</v>
      </c>
      <c r="C376" s="1">
        <v>284</v>
      </c>
      <c r="G376" s="27"/>
      <c r="H376" s="27"/>
      <c r="I376" s="27"/>
      <c r="J376" s="27"/>
      <c r="K376" s="27"/>
    </row>
    <row r="377" spans="2:11" ht="12.75">
      <c r="B377" s="1" t="s">
        <v>34</v>
      </c>
      <c r="C377" s="1">
        <v>286</v>
      </c>
      <c r="G377" s="27"/>
      <c r="H377" s="27"/>
      <c r="I377" s="27"/>
      <c r="J377" s="27"/>
      <c r="K377" s="27"/>
    </row>
    <row r="378" spans="2:11" ht="12.75">
      <c r="B378" s="1" t="s">
        <v>34</v>
      </c>
      <c r="C378" s="1">
        <v>288</v>
      </c>
      <c r="G378" s="27"/>
      <c r="H378" s="27"/>
      <c r="I378" s="27"/>
      <c r="J378" s="27"/>
      <c r="K378" s="27"/>
    </row>
    <row r="379" spans="2:11" ht="12.75">
      <c r="B379" s="1" t="s">
        <v>34</v>
      </c>
      <c r="C379" s="1">
        <v>290</v>
      </c>
      <c r="G379" s="27"/>
      <c r="H379" s="27"/>
      <c r="I379" s="27"/>
      <c r="J379" s="27"/>
      <c r="K379" s="27"/>
    </row>
    <row r="380" spans="2:11" ht="12.75">
      <c r="B380" s="1" t="s">
        <v>34</v>
      </c>
      <c r="C380" s="1">
        <v>291</v>
      </c>
      <c r="G380" s="27"/>
      <c r="H380" s="27"/>
      <c r="I380" s="27"/>
      <c r="J380" s="27"/>
      <c r="K380" s="27"/>
    </row>
    <row r="381" spans="2:11" ht="12.75">
      <c r="B381" s="1" t="s">
        <v>34</v>
      </c>
      <c r="C381" s="1">
        <v>292</v>
      </c>
      <c r="G381" s="27"/>
      <c r="H381" s="27"/>
      <c r="I381" s="27"/>
      <c r="J381" s="27"/>
      <c r="K381" s="27"/>
    </row>
    <row r="382" spans="2:11" ht="12.75">
      <c r="B382" s="1" t="s">
        <v>34</v>
      </c>
      <c r="C382" s="1">
        <v>293</v>
      </c>
      <c r="G382" s="27"/>
      <c r="H382" s="27"/>
      <c r="I382" s="27"/>
      <c r="J382" s="27"/>
      <c r="K382" s="27"/>
    </row>
    <row r="383" spans="2:11" ht="12.75">
      <c r="B383" s="1" t="s">
        <v>34</v>
      </c>
      <c r="C383" s="1">
        <v>294</v>
      </c>
      <c r="G383" s="27"/>
      <c r="H383" s="27"/>
      <c r="I383" s="27"/>
      <c r="J383" s="27"/>
      <c r="K383" s="27"/>
    </row>
    <row r="384" spans="2:11" ht="12.75">
      <c r="B384" s="1" t="s">
        <v>34</v>
      </c>
      <c r="C384" s="1">
        <v>295</v>
      </c>
      <c r="G384" s="27"/>
      <c r="H384" s="27"/>
      <c r="I384" s="27"/>
      <c r="J384" s="27"/>
      <c r="K384" s="27"/>
    </row>
    <row r="385" spans="2:11" ht="12.75">
      <c r="B385" s="1" t="s">
        <v>34</v>
      </c>
      <c r="C385" s="1">
        <v>297</v>
      </c>
      <c r="G385" s="27"/>
      <c r="H385" s="27"/>
      <c r="I385" s="27"/>
      <c r="J385" s="27"/>
      <c r="K385" s="27"/>
    </row>
    <row r="386" spans="2:11" ht="12.75">
      <c r="B386" s="1" t="s">
        <v>34</v>
      </c>
      <c r="C386" s="1">
        <v>298</v>
      </c>
      <c r="G386" s="27"/>
      <c r="H386" s="27"/>
      <c r="I386" s="27"/>
      <c r="J386" s="27"/>
      <c r="K386" s="27"/>
    </row>
    <row r="387" spans="2:11" ht="12.75">
      <c r="B387" s="1" t="s">
        <v>34</v>
      </c>
      <c r="C387" s="1">
        <v>299</v>
      </c>
      <c r="G387" s="27"/>
      <c r="H387" s="27"/>
      <c r="I387" s="27"/>
      <c r="J387" s="27"/>
      <c r="K387" s="27"/>
    </row>
    <row r="388" spans="2:11" ht="12.75">
      <c r="B388" s="1" t="s">
        <v>34</v>
      </c>
      <c r="C388" s="1">
        <v>305</v>
      </c>
      <c r="G388" s="27"/>
      <c r="H388" s="27"/>
      <c r="I388" s="27"/>
      <c r="J388" s="27"/>
      <c r="K388" s="27"/>
    </row>
    <row r="389" spans="2:11" ht="12.75">
      <c r="B389" s="1" t="s">
        <v>34</v>
      </c>
      <c r="C389" s="1">
        <v>306</v>
      </c>
      <c r="G389" s="27"/>
      <c r="H389" s="27"/>
      <c r="I389" s="27"/>
      <c r="J389" s="27"/>
      <c r="K389" s="27"/>
    </row>
    <row r="390" spans="2:11" ht="12.75">
      <c r="B390" s="1" t="s">
        <v>34</v>
      </c>
      <c r="C390" s="1">
        <v>307</v>
      </c>
      <c r="G390" s="27"/>
      <c r="H390" s="27"/>
      <c r="I390" s="27"/>
      <c r="J390" s="27"/>
      <c r="K390" s="27"/>
    </row>
    <row r="391" spans="2:11" ht="12.75">
      <c r="B391" s="1" t="s">
        <v>34</v>
      </c>
      <c r="C391" s="1">
        <v>310</v>
      </c>
      <c r="G391" s="27"/>
      <c r="H391" s="27"/>
      <c r="I391" s="27"/>
      <c r="J391" s="27"/>
      <c r="K391" s="27"/>
    </row>
    <row r="392" spans="7:11" ht="12.75">
      <c r="G392" s="27"/>
      <c r="H392" s="27"/>
      <c r="I392" s="27"/>
      <c r="J392" s="27"/>
      <c r="K392" s="27"/>
    </row>
    <row r="502" spans="2:3" ht="12.75">
      <c r="B502" s="1" t="s">
        <v>72</v>
      </c>
      <c r="C502" s="1">
        <v>167</v>
      </c>
    </row>
    <row r="503" spans="2:3" ht="12.75">
      <c r="B503" s="1" t="s">
        <v>34</v>
      </c>
      <c r="C503" s="1">
        <v>308</v>
      </c>
    </row>
    <row r="504" spans="2:3" ht="12.75">
      <c r="B504" s="1" t="s">
        <v>34</v>
      </c>
      <c r="C504" s="1">
        <v>312</v>
      </c>
    </row>
    <row r="505" spans="2:3" ht="12.75">
      <c r="B505" s="1" t="s">
        <v>34</v>
      </c>
      <c r="C505" s="1">
        <v>313</v>
      </c>
    </row>
    <row r="506" spans="2:3" ht="12.75">
      <c r="B506" s="1" t="s">
        <v>34</v>
      </c>
      <c r="C506" s="1">
        <v>314</v>
      </c>
    </row>
    <row r="507" spans="2:3" ht="12.75">
      <c r="B507" s="1" t="s">
        <v>34</v>
      </c>
      <c r="C507" s="1">
        <v>315</v>
      </c>
    </row>
    <row r="508" spans="2:3" ht="12.75">
      <c r="B508" s="1" t="s">
        <v>34</v>
      </c>
      <c r="C508" s="1">
        <v>316</v>
      </c>
    </row>
    <row r="509" spans="2:3" ht="12.75">
      <c r="B509" s="1" t="s">
        <v>34</v>
      </c>
      <c r="C509" s="1">
        <v>317</v>
      </c>
    </row>
    <row r="510" spans="2:3" ht="12.75">
      <c r="B510" s="1" t="s">
        <v>34</v>
      </c>
      <c r="C510" s="1">
        <v>318</v>
      </c>
    </row>
    <row r="511" spans="2:3" ht="12.75">
      <c r="B511" s="1" t="s">
        <v>72</v>
      </c>
      <c r="C511" s="1">
        <v>320</v>
      </c>
    </row>
    <row r="512" spans="2:3" ht="12.75">
      <c r="B512" s="1" t="s">
        <v>72</v>
      </c>
      <c r="C512" s="1">
        <v>321</v>
      </c>
    </row>
    <row r="513" spans="2:3" ht="12.75">
      <c r="B513" s="1" t="s">
        <v>72</v>
      </c>
      <c r="C513" s="1">
        <v>322</v>
      </c>
    </row>
    <row r="514" spans="2:3" ht="12.75">
      <c r="B514" s="1" t="s">
        <v>72</v>
      </c>
      <c r="C514" s="1">
        <v>323</v>
      </c>
    </row>
    <row r="515" spans="2:3" ht="12.75">
      <c r="B515" s="1" t="s">
        <v>72</v>
      </c>
      <c r="C515" s="1">
        <v>324</v>
      </c>
    </row>
    <row r="516" spans="2:3" ht="12.75">
      <c r="B516" s="1" t="s">
        <v>72</v>
      </c>
      <c r="C516" s="1">
        <v>325</v>
      </c>
    </row>
    <row r="517" spans="2:3" ht="12.75">
      <c r="B517" s="1" t="s">
        <v>72</v>
      </c>
      <c r="C517" s="1">
        <v>326</v>
      </c>
    </row>
    <row r="518" spans="2:3" ht="12.75">
      <c r="B518" s="1" t="s">
        <v>72</v>
      </c>
      <c r="C518" s="1">
        <v>327</v>
      </c>
    </row>
    <row r="519" spans="2:3" ht="12.75">
      <c r="B519" s="1" t="s">
        <v>72</v>
      </c>
      <c r="C519" s="1">
        <v>328</v>
      </c>
    </row>
    <row r="520" spans="2:3" ht="12.75">
      <c r="B520" s="1" t="s">
        <v>72</v>
      </c>
      <c r="C520" s="1">
        <v>329</v>
      </c>
    </row>
    <row r="521" spans="2:3" ht="12.75">
      <c r="B521" s="1" t="s">
        <v>72</v>
      </c>
      <c r="C521" s="1">
        <v>330</v>
      </c>
    </row>
    <row r="522" spans="2:3" ht="12.75">
      <c r="B522" s="1" t="s">
        <v>72</v>
      </c>
      <c r="C522" s="1">
        <v>331</v>
      </c>
    </row>
    <row r="523" spans="2:3" ht="12.75">
      <c r="B523" s="1" t="s">
        <v>72</v>
      </c>
      <c r="C523" s="1">
        <v>333</v>
      </c>
    </row>
    <row r="524" spans="2:3" ht="12.75">
      <c r="B524" s="1" t="s">
        <v>72</v>
      </c>
      <c r="C524" s="1">
        <v>335</v>
      </c>
    </row>
    <row r="525" spans="2:3" ht="12.75">
      <c r="B525" s="1" t="s">
        <v>72</v>
      </c>
      <c r="C525" s="1">
        <v>337</v>
      </c>
    </row>
    <row r="526" spans="2:3" ht="12.75">
      <c r="B526" s="1" t="s">
        <v>72</v>
      </c>
      <c r="C526" s="1">
        <v>340</v>
      </c>
    </row>
    <row r="527" spans="2:3" ht="12.75">
      <c r="B527" s="1" t="s">
        <v>72</v>
      </c>
      <c r="C527" s="1">
        <v>341</v>
      </c>
    </row>
    <row r="528" spans="2:3" ht="12.75">
      <c r="B528" s="1" t="s">
        <v>72</v>
      </c>
      <c r="C528" s="1">
        <v>342</v>
      </c>
    </row>
  </sheetData>
  <sortState ref="A7:K9">
    <sortCondition sortBy="value" ref="A7:A9"/>
  </sortState>
  <mergeCells count="1">
    <mergeCell ref="C2:E3"/>
  </mergeCells>
  <pageMargins left="0.5" right="0.5" top="1" bottom="0.5" header="0.5" footer="0.5"/>
  <pageSetup orientation="landscape" paperSize="1" r:id="rId1"/>
  <headerFooter alignWithMargins="0">
    <oddHeader>&amp;CSteamboat</oddHeader>
    <oddFooter>&amp;L2024&amp;RFlatland Ski Association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48</vt:i4>
      </vt:variant>
    </vt:vector>
  </HeadingPairs>
  <TitlesOfParts>
    <vt:vector size="48" baseType="lpstr">
      <vt:lpstr>START</vt:lpstr>
      <vt:lpstr>MainSheet</vt:lpstr>
      <vt:lpstr>Awards Report</vt:lpstr>
      <vt:lpstr>Club Medal Report</vt:lpstr>
      <vt:lpstr>Novice</vt:lpstr>
      <vt:lpstr>Team Relay</vt:lpstr>
      <vt:lpstr>Challenge Data</vt:lpstr>
      <vt:lpstr>Womens Alt</vt:lpstr>
      <vt:lpstr>Mens Alt</vt:lpstr>
      <vt:lpstr>Womens SB A</vt:lpstr>
      <vt:lpstr>Womens SB B</vt:lpstr>
      <vt:lpstr>Womens SB C</vt:lpstr>
      <vt:lpstr>Womens SB D</vt:lpstr>
      <vt:lpstr>Womens 17-20</vt:lpstr>
      <vt:lpstr>Womens 21-29</vt:lpstr>
      <vt:lpstr>Womens 30-34</vt:lpstr>
      <vt:lpstr>Womens 35-39</vt:lpstr>
      <vt:lpstr>Womens 40-44</vt:lpstr>
      <vt:lpstr>Womens 45-49</vt:lpstr>
      <vt:lpstr>Womens 50-54</vt:lpstr>
      <vt:lpstr>Womens 55-59</vt:lpstr>
      <vt:lpstr>Womens 60-64</vt:lpstr>
      <vt:lpstr>Womens 65-69</vt:lpstr>
      <vt:lpstr>Womens 70-74</vt:lpstr>
      <vt:lpstr>Womens 75-79</vt:lpstr>
      <vt:lpstr>Womens 80-84</vt:lpstr>
      <vt:lpstr>Womens 85-89</vt:lpstr>
      <vt:lpstr>Mens SB A</vt:lpstr>
      <vt:lpstr>Mens SB B</vt:lpstr>
      <vt:lpstr>Mens SB C</vt:lpstr>
      <vt:lpstr>Mens SB D</vt:lpstr>
      <vt:lpstr>Mens 17-20</vt:lpstr>
      <vt:lpstr>Mens 21-29</vt:lpstr>
      <vt:lpstr>Mens 30-34</vt:lpstr>
      <vt:lpstr>Mens 35-39</vt:lpstr>
      <vt:lpstr>Mens 40-44</vt:lpstr>
      <vt:lpstr>Mens 45-49</vt:lpstr>
      <vt:lpstr>Mens 50-54</vt:lpstr>
      <vt:lpstr>Mens 55-59</vt:lpstr>
      <vt:lpstr>Mens 60-64</vt:lpstr>
      <vt:lpstr>Mens 65-69</vt:lpstr>
      <vt:lpstr>Mens 70-74</vt:lpstr>
      <vt:lpstr>Mens 75-79</vt:lpstr>
      <vt:lpstr>Mens 80-84</vt:lpstr>
      <vt:lpstr>Mens 85-89</vt:lpstr>
      <vt:lpstr>RaceTemplate</vt:lpstr>
      <vt:lpstr>SnowBoard</vt:lpstr>
      <vt:lpstr>fsa</vt:lpstr>
    </vt:vector>
  </TitlesOfParts>
  <Template/>
  <Manager/>
  <Company>SBC</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TRH Desk 2011</dc:creator>
  <cp:keywords/>
  <dc:description/>
  <cp:lastModifiedBy>Matthew Knechtel</cp:lastModifiedBy>
  <cp:lastPrinted>2024-02-07T06:53:27Z</cp:lastPrinted>
  <dcterms:created xsi:type="dcterms:W3CDTF">2003-07-02T20:37:17Z</dcterms:created>
  <dcterms:modified xsi:type="dcterms:W3CDTF">2024-02-07T07:30:20Z</dcterms:modified>
  <cp:category/>
</cp:coreProperties>
</file>